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hidePivotFieldList="1" defaultThemeVersion="124226"/>
  <mc:AlternateContent xmlns:mc="http://schemas.openxmlformats.org/markup-compatibility/2006">
    <mc:Choice Requires="x15">
      <x15ac:absPath xmlns:x15ac="http://schemas.microsoft.com/office/spreadsheetml/2010/11/ac" url="C:\Users\fiuph01\Desktop\"/>
    </mc:Choice>
  </mc:AlternateContent>
  <xr:revisionPtr revIDLastSave="0" documentId="13_ncr:1_{A3AC2186-7A9E-4CF0-9B9E-4B125FC77419}" xr6:coauthVersionLast="47" xr6:coauthVersionMax="47" xr10:uidLastSave="{00000000-0000-0000-0000-000000000000}"/>
  <bookViews>
    <workbookView xWindow="-108" yWindow="-108" windowWidth="23256" windowHeight="12456" activeTab="3" xr2:uid="{00000000-000D-0000-FFFF-FFFF00000000}"/>
  </bookViews>
  <sheets>
    <sheet name="Annual All Branches" sheetId="15" r:id="rId1"/>
    <sheet name="Annual Executive Branch" sheetId="14" r:id="rId2"/>
    <sheet name="Q4, 2024 State Total" sheetId="10" r:id="rId3"/>
    <sheet name="Quarterly FTE by Agency"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4" i="11" l="1"/>
  <c r="L24" i="11"/>
  <c r="K24" i="11"/>
  <c r="J57" i="11"/>
  <c r="L57" i="11"/>
  <c r="K57" i="11"/>
  <c r="H92" i="11"/>
  <c r="G92" i="11"/>
  <c r="F92" i="11"/>
  <c r="J108" i="11"/>
  <c r="K108" i="11"/>
  <c r="L108" i="11"/>
  <c r="J20" i="11"/>
  <c r="K20" i="11"/>
  <c r="L20" i="11"/>
  <c r="J21" i="11"/>
  <c r="K21" i="11"/>
  <c r="L21" i="11"/>
  <c r="J22" i="11"/>
  <c r="K22" i="11"/>
  <c r="L22" i="11"/>
  <c r="J23" i="11"/>
  <c r="K23" i="11"/>
  <c r="L23" i="11"/>
  <c r="J25" i="11"/>
  <c r="K25" i="11"/>
  <c r="L25" i="11"/>
  <c r="J26" i="11"/>
  <c r="K26" i="11"/>
  <c r="L26" i="11"/>
  <c r="J27" i="11"/>
  <c r="K27" i="11"/>
  <c r="L27" i="11"/>
  <c r="J28" i="11"/>
  <c r="K28" i="11"/>
  <c r="L28" i="11"/>
  <c r="J29" i="11"/>
  <c r="K29" i="11"/>
  <c r="L29" i="11"/>
  <c r="J30" i="11"/>
  <c r="K30" i="11"/>
  <c r="L30" i="11"/>
  <c r="J31" i="11"/>
  <c r="K31" i="11"/>
  <c r="L31" i="11"/>
  <c r="J32" i="11"/>
  <c r="K32" i="11"/>
  <c r="L32" i="11"/>
  <c r="J33" i="11"/>
  <c r="K33" i="11"/>
  <c r="L33" i="11"/>
  <c r="J34" i="11"/>
  <c r="K34" i="11"/>
  <c r="L34" i="11"/>
  <c r="J35" i="11"/>
  <c r="K35" i="11"/>
  <c r="L35" i="11"/>
  <c r="J36" i="11"/>
  <c r="K36" i="11"/>
  <c r="L36" i="11"/>
  <c r="J37" i="11"/>
  <c r="K37" i="11"/>
  <c r="L37" i="11"/>
  <c r="J38" i="11"/>
  <c r="K38" i="11"/>
  <c r="L38" i="11"/>
  <c r="J39" i="11"/>
  <c r="K39" i="11"/>
  <c r="L39" i="11"/>
  <c r="J40" i="11"/>
  <c r="K40" i="11"/>
  <c r="L40" i="11"/>
  <c r="J41" i="11"/>
  <c r="K41" i="11"/>
  <c r="L41" i="11"/>
  <c r="J42" i="11"/>
  <c r="K42" i="11"/>
  <c r="L42" i="11"/>
  <c r="J43" i="11"/>
  <c r="K43" i="11"/>
  <c r="L43" i="11"/>
  <c r="J44" i="11"/>
  <c r="K44" i="11"/>
  <c r="L44" i="11"/>
  <c r="J45" i="11"/>
  <c r="K45" i="11"/>
  <c r="L45" i="11"/>
  <c r="J46" i="11"/>
  <c r="K46" i="11"/>
  <c r="L46" i="11"/>
  <c r="J47" i="11"/>
  <c r="K47" i="11"/>
  <c r="L47" i="11"/>
  <c r="J48" i="11"/>
  <c r="K48" i="11"/>
  <c r="L48" i="11"/>
  <c r="J49" i="11"/>
  <c r="K49" i="11"/>
  <c r="L49" i="11"/>
  <c r="L82" i="11"/>
  <c r="J82" i="11"/>
  <c r="K82" i="11"/>
  <c r="K64" i="11"/>
  <c r="J64" i="11"/>
  <c r="L64" i="11"/>
  <c r="J65" i="11"/>
  <c r="L65" i="11"/>
  <c r="J66" i="11"/>
  <c r="L66" i="11"/>
  <c r="L116" i="11"/>
  <c r="J116" i="11"/>
  <c r="H117" i="11"/>
  <c r="F117" i="11"/>
  <c r="D117" i="11"/>
  <c r="B117" i="11"/>
  <c r="K66" i="11" l="1"/>
  <c r="C117" i="11"/>
  <c r="K65" i="11"/>
  <c r="G117" i="11"/>
  <c r="K116" i="11"/>
  <c r="K76" i="11"/>
  <c r="J62" i="11" l="1"/>
  <c r="K62" i="11"/>
  <c r="L62" i="11"/>
  <c r="L76" i="11" l="1"/>
  <c r="L9" i="11"/>
  <c r="K9" i="11"/>
  <c r="J9" i="11"/>
  <c r="J76" i="11"/>
  <c r="J7" i="11"/>
  <c r="J8" i="11"/>
  <c r="J10" i="11"/>
  <c r="J11" i="11"/>
  <c r="J12" i="11"/>
  <c r="J13" i="11"/>
  <c r="J14" i="11"/>
  <c r="J15" i="11"/>
  <c r="J16" i="11"/>
  <c r="J18" i="11"/>
  <c r="J19" i="11"/>
  <c r="J50" i="11"/>
  <c r="J51" i="11"/>
  <c r="J52" i="11"/>
  <c r="J53" i="11"/>
  <c r="J54" i="11"/>
  <c r="J56" i="11"/>
  <c r="J58" i="11"/>
  <c r="J55" i="11"/>
  <c r="J59" i="11"/>
  <c r="J60" i="11"/>
  <c r="J61" i="11"/>
  <c r="J63" i="11"/>
  <c r="J67" i="11"/>
  <c r="J68" i="11"/>
  <c r="J69" i="11"/>
  <c r="J70" i="11"/>
  <c r="J71" i="11"/>
  <c r="J72" i="11"/>
  <c r="J73" i="11"/>
  <c r="J74" i="11"/>
  <c r="J75" i="11"/>
  <c r="J77" i="11"/>
  <c r="J78" i="11"/>
  <c r="J79" i="11"/>
  <c r="J80" i="11"/>
  <c r="J81" i="11"/>
  <c r="J83" i="11"/>
  <c r="J84" i="11"/>
  <c r="J85" i="11"/>
  <c r="J86" i="11"/>
  <c r="J87" i="11"/>
  <c r="J88" i="11"/>
  <c r="J89" i="11"/>
  <c r="J90" i="11"/>
  <c r="J91" i="11"/>
  <c r="J123" i="11" l="1"/>
  <c r="H123" i="11"/>
  <c r="G123" i="11"/>
  <c r="C123" i="11"/>
  <c r="D123" i="11"/>
  <c r="L117" i="11"/>
  <c r="L123" i="11" l="1"/>
  <c r="K123" i="11"/>
  <c r="K117" i="11"/>
  <c r="J117" i="11"/>
  <c r="H111" i="11"/>
  <c r="G111" i="11"/>
  <c r="F111" i="11"/>
  <c r="H99" i="11"/>
  <c r="G99" i="11"/>
  <c r="F99" i="11"/>
  <c r="F126" i="11" l="1"/>
  <c r="G101" i="11"/>
  <c r="G126" i="11"/>
  <c r="H101" i="11"/>
  <c r="H126" i="11"/>
  <c r="F101" i="11"/>
  <c r="J105" i="11"/>
  <c r="K105" i="11"/>
  <c r="J106" i="11"/>
  <c r="K106" i="11"/>
  <c r="J107" i="11"/>
  <c r="K107" i="11"/>
  <c r="J109" i="11"/>
  <c r="K109" i="11"/>
  <c r="J110" i="11"/>
  <c r="K110" i="11"/>
  <c r="K104" i="11"/>
  <c r="J104" i="11"/>
  <c r="J96" i="11"/>
  <c r="K96" i="11"/>
  <c r="J97" i="11"/>
  <c r="K97" i="11"/>
  <c r="J98" i="11"/>
  <c r="K98" i="11"/>
  <c r="K95" i="11"/>
  <c r="J95" i="11"/>
  <c r="K7" i="11"/>
  <c r="K8" i="11"/>
  <c r="K10" i="11"/>
  <c r="K11" i="11"/>
  <c r="K12" i="11"/>
  <c r="K13" i="11"/>
  <c r="K14" i="11"/>
  <c r="K15" i="11"/>
  <c r="K16" i="11"/>
  <c r="K73" i="11"/>
  <c r="K18" i="11"/>
  <c r="K19" i="11"/>
  <c r="J114" i="11"/>
  <c r="K114" i="11"/>
  <c r="J115" i="11"/>
  <c r="K115" i="11"/>
  <c r="K50" i="11"/>
  <c r="K51" i="11"/>
  <c r="K52" i="11"/>
  <c r="K53" i="11"/>
  <c r="J120" i="11"/>
  <c r="K120" i="11"/>
  <c r="K54" i="11"/>
  <c r="K56" i="11"/>
  <c r="K58" i="11"/>
  <c r="K55" i="11"/>
  <c r="K59" i="11"/>
  <c r="K60" i="11"/>
  <c r="K61" i="11"/>
  <c r="K63" i="11"/>
  <c r="K67" i="11"/>
  <c r="K68" i="11"/>
  <c r="K69" i="11"/>
  <c r="K70" i="11"/>
  <c r="K71" i="11"/>
  <c r="K72" i="11"/>
  <c r="K74" i="11"/>
  <c r="K75" i="11"/>
  <c r="K77" i="11"/>
  <c r="J121" i="11"/>
  <c r="K121" i="11"/>
  <c r="K78" i="11"/>
  <c r="K79" i="11"/>
  <c r="K80" i="11"/>
  <c r="K81" i="11"/>
  <c r="K83" i="11"/>
  <c r="K84" i="11"/>
  <c r="K85" i="11"/>
  <c r="K86" i="11"/>
  <c r="J122" i="11"/>
  <c r="K122" i="11"/>
  <c r="K87" i="11"/>
  <c r="K88" i="11"/>
  <c r="K89" i="11"/>
  <c r="K90" i="11"/>
  <c r="K91" i="11"/>
  <c r="K6" i="11"/>
  <c r="J6" i="11"/>
  <c r="C111" i="11"/>
  <c r="K111" i="11" s="1"/>
  <c r="D111" i="11"/>
  <c r="L111" i="11" s="1"/>
  <c r="B111" i="11"/>
  <c r="J111" i="11" s="1"/>
  <c r="C99" i="11"/>
  <c r="K99" i="11" s="1"/>
  <c r="D99" i="11"/>
  <c r="L99" i="11" s="1"/>
  <c r="B99" i="11"/>
  <c r="J99" i="11" s="1"/>
  <c r="D92" i="11"/>
  <c r="D101" i="11" l="1"/>
  <c r="L101" i="11" s="1"/>
  <c r="L92" i="11"/>
  <c r="D126" i="11"/>
  <c r="L126" i="11" s="1"/>
  <c r="L110" i="11"/>
  <c r="L109" i="11"/>
  <c r="L107" i="11"/>
  <c r="L106" i="11"/>
  <c r="L105" i="11"/>
  <c r="L104" i="11"/>
  <c r="L98" i="11"/>
  <c r="L97" i="11"/>
  <c r="L96" i="11"/>
  <c r="L95" i="11"/>
  <c r="L91" i="11"/>
  <c r="L90" i="11"/>
  <c r="L89" i="11"/>
  <c r="L88" i="11"/>
  <c r="L87" i="11"/>
  <c r="L122" i="11"/>
  <c r="L86" i="11"/>
  <c r="L85" i="11"/>
  <c r="L84" i="11"/>
  <c r="L83" i="11"/>
  <c r="L81" i="11"/>
  <c r="L80" i="11"/>
  <c r="L79" i="11"/>
  <c r="L78" i="11"/>
  <c r="L121" i="11"/>
  <c r="L77" i="11"/>
  <c r="L75" i="11"/>
  <c r="L74" i="11"/>
  <c r="L72" i="11"/>
  <c r="L71" i="11"/>
  <c r="L70" i="11"/>
  <c r="L69" i="11"/>
  <c r="L68" i="11"/>
  <c r="L67" i="11"/>
  <c r="L63" i="11"/>
  <c r="L61" i="11"/>
  <c r="L60" i="11"/>
  <c r="L59" i="11"/>
  <c r="L55" i="11"/>
  <c r="L58" i="11"/>
  <c r="L56" i="11"/>
  <c r="L120" i="11"/>
  <c r="L53" i="11"/>
  <c r="L52" i="11"/>
  <c r="L51" i="11"/>
  <c r="L50" i="11"/>
  <c r="L115" i="11"/>
  <c r="L114" i="11"/>
  <c r="L54" i="11"/>
  <c r="L19" i="11"/>
  <c r="L18" i="11"/>
  <c r="L17" i="11"/>
  <c r="L73" i="11"/>
  <c r="L16" i="11"/>
  <c r="L15" i="11"/>
  <c r="L14" i="11"/>
  <c r="L13" i="11"/>
  <c r="L12" i="11"/>
  <c r="L11" i="11"/>
  <c r="L10" i="11"/>
  <c r="L8" i="11"/>
  <c r="L7" i="11"/>
  <c r="L6" i="11"/>
  <c r="B92" i="11" l="1"/>
  <c r="B126" i="11" s="1"/>
  <c r="J126" i="11" s="1"/>
  <c r="J17" i="11"/>
  <c r="C92" i="11"/>
  <c r="C101" i="11" l="1"/>
  <c r="K101" i="11" s="1"/>
  <c r="K92" i="11"/>
  <c r="C126" i="11"/>
  <c r="K126" i="11" s="1"/>
  <c r="K17" i="11"/>
  <c r="B101" i="11"/>
  <c r="J101" i="11" s="1"/>
  <c r="J92" i="11"/>
</calcChain>
</file>

<file path=xl/sharedStrings.xml><?xml version="1.0" encoding="utf-8"?>
<sst xmlns="http://schemas.openxmlformats.org/spreadsheetml/2006/main" count="168" uniqueCount="148">
  <si>
    <t>Total</t>
  </si>
  <si>
    <t>General Fund</t>
  </si>
  <si>
    <t>Agriculture Dept</t>
  </si>
  <si>
    <t>Cosmetologist Exam Board</t>
  </si>
  <si>
    <t>Commerce Dept</t>
  </si>
  <si>
    <t>Animal Health Board</t>
  </si>
  <si>
    <t>Barber Examiners Board</t>
  </si>
  <si>
    <t>Explore Minnesota Tourism</t>
  </si>
  <si>
    <t>Employ &amp; Econ Development Dept</t>
  </si>
  <si>
    <t>Public Facilities Authority</t>
  </si>
  <si>
    <t>Housing Finance Agency</t>
  </si>
  <si>
    <t>Workers Comp Court of Appeals</t>
  </si>
  <si>
    <t>Labor &amp; Industry Dept</t>
  </si>
  <si>
    <t>Iron Range Resources &amp; Rehab</t>
  </si>
  <si>
    <t>Architecture, Engineering Bd</t>
  </si>
  <si>
    <t>Accountancy Board</t>
  </si>
  <si>
    <t>Private Detective Board</t>
  </si>
  <si>
    <t>Public Utilities Comm</t>
  </si>
  <si>
    <t>Amateur Sports Comm</t>
  </si>
  <si>
    <t>Perpich Ctr for Arts Education</t>
  </si>
  <si>
    <t>Education Department</t>
  </si>
  <si>
    <t>Mn State Academies</t>
  </si>
  <si>
    <t>Arts Board</t>
  </si>
  <si>
    <t>Office of Higher Education</t>
  </si>
  <si>
    <t>Higher Ed Facilities Authority</t>
  </si>
  <si>
    <t>Administration Dept</t>
  </si>
  <si>
    <t>Lottery</t>
  </si>
  <si>
    <t>Racing Commission</t>
  </si>
  <si>
    <t>Attorney General</t>
  </si>
  <si>
    <t>Gambling Control Board</t>
  </si>
  <si>
    <t>Mn Management &amp; Budget</t>
  </si>
  <si>
    <t>Human Rights Dept</t>
  </si>
  <si>
    <t>Indian Affairs Council</t>
  </si>
  <si>
    <t>Investment Board</t>
  </si>
  <si>
    <t>Governors Office</t>
  </si>
  <si>
    <t>Bureau of Mediation Services</t>
  </si>
  <si>
    <t>Secretary of State</t>
  </si>
  <si>
    <t>State Auditor</t>
  </si>
  <si>
    <t>Minn State Retirement System</t>
  </si>
  <si>
    <t>Public Employees Retire Assoc</t>
  </si>
  <si>
    <t>Revenue Dept</t>
  </si>
  <si>
    <t>Teachers Retirement Assoc</t>
  </si>
  <si>
    <t>Ombudsperson for Families</t>
  </si>
  <si>
    <t>Campaign Fin &amp; Public Discl Bd</t>
  </si>
  <si>
    <t>Administrative Hearings</t>
  </si>
  <si>
    <t>Asian-Pacific Council</t>
  </si>
  <si>
    <t>Capitol Area Architect</t>
  </si>
  <si>
    <t>Disability Council</t>
  </si>
  <si>
    <t>Health Department</t>
  </si>
  <si>
    <t>Human Services Dept</t>
  </si>
  <si>
    <t>Veterans Affairs Dept</t>
  </si>
  <si>
    <t>Medical Practice Board</t>
  </si>
  <si>
    <t>Nursing Board</t>
  </si>
  <si>
    <t>Pharmacy Board</t>
  </si>
  <si>
    <t>Dentistry Board</t>
  </si>
  <si>
    <t>Chiropractors Board</t>
  </si>
  <si>
    <t>Optometry Board</t>
  </si>
  <si>
    <t>Social Work Board</t>
  </si>
  <si>
    <t>Marriage &amp; Family Therapy</t>
  </si>
  <si>
    <t>Veterinary Medicine Board</t>
  </si>
  <si>
    <t>Emergency Medical Services Bd</t>
  </si>
  <si>
    <t>Dietetics &amp; Nutrition Practice</t>
  </si>
  <si>
    <t>Psychology Board</t>
  </si>
  <si>
    <t>Physical Therapy Board</t>
  </si>
  <si>
    <t>Ombud Mental Health &amp; Dev Dis</t>
  </si>
  <si>
    <t>Trial Courts</t>
  </si>
  <si>
    <t>Public Defense Board</t>
  </si>
  <si>
    <t>Court of Appeals</t>
  </si>
  <si>
    <t>Supreme Court</t>
  </si>
  <si>
    <t>Tax Court</t>
  </si>
  <si>
    <t>Judicial Standards Board</t>
  </si>
  <si>
    <t>Legislative Coord. Commission</t>
  </si>
  <si>
    <t>Legislative Auditor</t>
  </si>
  <si>
    <t>Military Affairs Dept</t>
  </si>
  <si>
    <t>Public Safety Dept</t>
  </si>
  <si>
    <t>Corrections Dept</t>
  </si>
  <si>
    <t>Peace Officers Board (POST)</t>
  </si>
  <si>
    <t>Sentencing Guidelines Comm</t>
  </si>
  <si>
    <t>Natural Resources Dept</t>
  </si>
  <si>
    <t>Pollution Control Agency</t>
  </si>
  <si>
    <t>Water &amp; Soil Resources Board</t>
  </si>
  <si>
    <t>Transportation Dept</t>
  </si>
  <si>
    <t>Constitutional Offices</t>
  </si>
  <si>
    <t>Judicial Branch</t>
  </si>
  <si>
    <t>Total- Constitutional Offices</t>
  </si>
  <si>
    <t>Total- Judicial Branch</t>
  </si>
  <si>
    <t>Other Funds</t>
  </si>
  <si>
    <t>Quarter/Year</t>
  </si>
  <si>
    <t>Guardian ad Litem Board</t>
  </si>
  <si>
    <t>FY</t>
  </si>
  <si>
    <t>Executive Branch</t>
  </si>
  <si>
    <t>Pensions</t>
  </si>
  <si>
    <t>MNSure</t>
  </si>
  <si>
    <t>4th Quarter, 2015</t>
  </si>
  <si>
    <t>Source: SEMA4 Query BIAA_FTE_HISTORY_FY_AGENCY</t>
  </si>
  <si>
    <t>4th Quarter, 2016</t>
  </si>
  <si>
    <t>Podiatric Medicine Board</t>
  </si>
  <si>
    <t>Behavioral Hlth &amp;Therapy Bd</t>
  </si>
  <si>
    <t>Legislative Branch</t>
  </si>
  <si>
    <t>Retirement Agencies</t>
  </si>
  <si>
    <t>Total- Retirement Agencies</t>
  </si>
  <si>
    <t>Total- Executive Branch</t>
  </si>
  <si>
    <t>Total- Legislative Branch</t>
  </si>
  <si>
    <t>4th Quarter, 2017</t>
  </si>
  <si>
    <t>African American Heritage Bd.</t>
  </si>
  <si>
    <t>State Total</t>
  </si>
  <si>
    <t>Total Executive Branch Including Constitutional Offices</t>
  </si>
  <si>
    <t>State Government represents all branches of Minnesota state government including the Executive Branch, Constitutional Offices, Judicial Branch, Legislative Coordinating Commission, Legislative Auditor and three retirement agencies.  Minnesota State is not included.</t>
  </si>
  <si>
    <t>Around 40% of FTEs are paid through the state's General Fund.  "Other Funds" summarizes about 90 funds including the Trunk Highway Fund, State Lottery, State Park user fees and various other license fees and special revenue funds.</t>
  </si>
  <si>
    <t>Year</t>
  </si>
  <si>
    <t>Prof. Educator Licensing Std. Bd.</t>
  </si>
  <si>
    <t>Latino Affairs Council</t>
  </si>
  <si>
    <t>Occup. Therapy Practice Bd.</t>
  </si>
  <si>
    <t>4th Quarter, 2018</t>
  </si>
  <si>
    <t xml:space="preserve">Executive Summary 
This report identifies Full Time Equivalencies (FTEs) from a specified quarter. The number does not reflect a headcount, but rather all hours recorded by state employees divided by 40 hours for each week. </t>
  </si>
  <si>
    <t>4th Quarter, 2019</t>
  </si>
  <si>
    <t>Senate</t>
  </si>
  <si>
    <t>4th Quarter, 2020</t>
  </si>
  <si>
    <t>Note that the Senate did not appear in FTE calculations until 2020 and accounts for 229 additional FTEs from FY 2019</t>
  </si>
  <si>
    <t>Legislative Branch*</t>
  </si>
  <si>
    <t>*As of 2020, the Legislative Branch FTE calculations include the Senate.  This adds 208 FTEs to the 2020 Legislature total.</t>
  </si>
  <si>
    <t>4th Quarter, 2021</t>
  </si>
  <si>
    <t>Exec for LT Svcs &amp; Supports Bd</t>
  </si>
  <si>
    <t>Ombud American Indian Families</t>
  </si>
  <si>
    <t>Ombudsperson for Corrections</t>
  </si>
  <si>
    <t>4th Quarter, 2022</t>
  </si>
  <si>
    <t>Minnesota IT Services</t>
  </si>
  <si>
    <t>Minnesota Zoological Garden</t>
  </si>
  <si>
    <t>Rare Disease Advisory Council</t>
  </si>
  <si>
    <t>4th Quarter, 2023</t>
  </si>
  <si>
    <t xml:space="preserve">                  FY 2024- 4th Quarter</t>
  </si>
  <si>
    <t>Cannabis Expungement Board</t>
  </si>
  <si>
    <t>Climate Innovn Finance Authrty</t>
  </si>
  <si>
    <t>Foster Youth Ombudsperson</t>
  </si>
  <si>
    <t>LGBTQIA2S+ Minnesotans Council</t>
  </si>
  <si>
    <t>State Competency Attainment Bd</t>
  </si>
  <si>
    <t>4th Quarter, 2024</t>
  </si>
  <si>
    <t xml:space="preserve">                                      Fulltime Equivalent Employment by State Agency- Fiscal Year 2025 Fourth Quarter (April-June)</t>
  </si>
  <si>
    <t xml:space="preserve">                  FY 2025- 4th Quarter</t>
  </si>
  <si>
    <t xml:space="preserve">         Change from FY 2024- 4th Quarter</t>
  </si>
  <si>
    <t>Mn Secure Choice Retirement Board</t>
  </si>
  <si>
    <t>Clemency Review Commission</t>
  </si>
  <si>
    <t>4th Quarter, 2025</t>
  </si>
  <si>
    <t xml:space="preserve">        State Government FTEs by Fund Type (Q4, 2015-25)</t>
  </si>
  <si>
    <t xml:space="preserve">              Executive Branch FTEs by Fund Type (FY 2015-25)</t>
  </si>
  <si>
    <t>The Executive Branch includes about 91  agencies, commissions and boards as well as four constitutional offices.  Minnesota State and the retirement agencies are not included.</t>
  </si>
  <si>
    <t xml:space="preserve">                                                                                        Annual FTE Count by State of MN Branch (FY 2015-25)</t>
  </si>
  <si>
    <t>Cannabis Management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</si>
</sst>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0.0%"/>
    <numFmt numFmtId="167" formatCode="_(* #,##0_);_(* \(#,##0\);_(* &quot;-&quot;??_);_(@_)"/>
  </numFmts>
  <fonts count="15">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10"/>
      <name val="Arial Unicode MS"/>
      <family val="2"/>
    </font>
    <font>
      <b/>
      <sz val="10"/>
      <name val="Arial Unicode MS"/>
      <family val="2"/>
    </font>
    <font>
      <b/>
      <sz val="11"/>
      <name val="Calibri"/>
      <family val="2"/>
      <scheme val="minor"/>
    </font>
    <font>
      <sz val="11"/>
      <name val="Calibri"/>
      <family val="2"/>
      <scheme val="minor"/>
    </font>
    <font>
      <sz val="11"/>
      <color theme="1"/>
      <name val="Calibri"/>
      <family val="2"/>
    </font>
    <font>
      <sz val="10"/>
      <color indexed="8"/>
      <name val="Arial"/>
      <family val="2"/>
    </font>
    <font>
      <sz val="9"/>
      <color theme="1"/>
      <name val="Calibri"/>
      <family val="2"/>
      <scheme val="minor"/>
    </font>
    <font>
      <sz val="10"/>
      <color theme="1"/>
      <name val="Calibri"/>
      <family val="2"/>
      <scheme val="minor"/>
    </font>
    <font>
      <sz val="8"/>
      <name val="Calibri"/>
      <family val="2"/>
      <scheme val="minor"/>
    </font>
    <font>
      <i/>
      <sz val="9"/>
      <color theme="1"/>
      <name val="Calibri"/>
      <family val="2"/>
      <scheme val="minor"/>
    </font>
  </fonts>
  <fills count="6">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10" fillId="0" borderId="0"/>
  </cellStyleXfs>
  <cellXfs count="126">
    <xf numFmtId="0" fontId="0" fillId="0" borderId="0" xfId="0"/>
    <xf numFmtId="165" fontId="0" fillId="0" borderId="0" xfId="0" applyNumberFormat="1"/>
    <xf numFmtId="49" fontId="2" fillId="0" borderId="0" xfId="0" applyNumberFormat="1" applyFont="1"/>
    <xf numFmtId="0" fontId="2" fillId="0" borderId="0" xfId="0" applyFont="1"/>
    <xf numFmtId="164" fontId="0" fillId="0" borderId="0" xfId="1" applyNumberFormat="1" applyFont="1"/>
    <xf numFmtId="164" fontId="2" fillId="0" borderId="0" xfId="1" applyNumberFormat="1" applyFont="1"/>
    <xf numFmtId="0" fontId="2" fillId="0" borderId="0" xfId="0" applyFont="1" applyFill="1" applyBorder="1" applyAlignment="1">
      <alignment horizontal="right"/>
    </xf>
    <xf numFmtId="0" fontId="2" fillId="0" borderId="0" xfId="0" applyFont="1" applyAlignment="1">
      <alignment horizontal="center"/>
    </xf>
    <xf numFmtId="49" fontId="2" fillId="0" borderId="1" xfId="0" applyNumberFormat="1" applyFont="1" applyBorder="1"/>
    <xf numFmtId="164" fontId="0" fillId="0" borderId="0" xfId="0" applyNumberFormat="1"/>
    <xf numFmtId="0" fontId="2" fillId="2" borderId="0" xfId="0" applyFont="1" applyFill="1" applyAlignment="1">
      <alignment horizontal="center" wrapText="1"/>
    </xf>
    <xf numFmtId="0" fontId="0" fillId="3" borderId="0" xfId="0" applyFill="1" applyAlignment="1">
      <alignment horizontal="left"/>
    </xf>
    <xf numFmtId="0" fontId="2" fillId="2" borderId="0" xfId="0" applyFont="1" applyFill="1"/>
    <xf numFmtId="49" fontId="0" fillId="0" borderId="5" xfId="0" applyNumberFormat="1" applyBorder="1"/>
    <xf numFmtId="49" fontId="0" fillId="0" borderId="4" xfId="0" applyNumberFormat="1" applyBorder="1"/>
    <xf numFmtId="167" fontId="0" fillId="3" borderId="0" xfId="1" applyNumberFormat="1" applyFont="1" applyFill="1"/>
    <xf numFmtId="0" fontId="2" fillId="0" borderId="0" xfId="0" applyFont="1" applyFill="1" applyAlignment="1">
      <alignment horizontal="right"/>
    </xf>
    <xf numFmtId="0" fontId="2" fillId="2" borderId="0" xfId="0" applyFont="1" applyFill="1" applyAlignment="1">
      <alignment horizontal="center" vertical="center" wrapText="1"/>
    </xf>
    <xf numFmtId="3" fontId="0" fillId="0" borderId="0" xfId="0" applyNumberFormat="1"/>
    <xf numFmtId="166" fontId="0" fillId="0" borderId="0" xfId="2" applyNumberFormat="1" applyFont="1"/>
    <xf numFmtId="0" fontId="0" fillId="3" borderId="0" xfId="0" applyFill="1" applyAlignment="1">
      <alignment wrapText="1"/>
    </xf>
    <xf numFmtId="0" fontId="2" fillId="3" borderId="0" xfId="0" applyFont="1" applyFill="1" applyAlignment="1">
      <alignment wrapText="1"/>
    </xf>
    <xf numFmtId="167" fontId="2" fillId="3" borderId="0" xfId="1" applyNumberFormat="1" applyFont="1" applyFill="1" applyAlignment="1">
      <alignment wrapText="1"/>
    </xf>
    <xf numFmtId="0" fontId="0" fillId="0" borderId="0" xfId="0" applyFill="1" applyBorder="1"/>
    <xf numFmtId="0" fontId="0" fillId="0" borderId="0" xfId="0" applyBorder="1"/>
    <xf numFmtId="0" fontId="4" fillId="0" borderId="0" xfId="0" applyFont="1"/>
    <xf numFmtId="167" fontId="0" fillId="0" borderId="0" xfId="0" applyNumberFormat="1"/>
    <xf numFmtId="0" fontId="2" fillId="2" borderId="0" xfId="0" applyFont="1" applyFill="1" applyAlignment="1"/>
    <xf numFmtId="0" fontId="3" fillId="0" borderId="0" xfId="0" applyFont="1" applyAlignment="1">
      <alignment vertical="top"/>
    </xf>
    <xf numFmtId="167" fontId="0" fillId="3" borderId="0" xfId="1" applyNumberFormat="1" applyFont="1" applyFill="1" applyAlignment="1">
      <alignment wrapText="1"/>
    </xf>
    <xf numFmtId="0" fontId="6" fillId="0" borderId="0" xfId="3" applyFont="1" applyBorder="1"/>
    <xf numFmtId="164" fontId="0" fillId="0" borderId="7" xfId="1" applyNumberFormat="1" applyFont="1" applyBorder="1"/>
    <xf numFmtId="0" fontId="0" fillId="0" borderId="7" xfId="0" applyBorder="1"/>
    <xf numFmtId="165" fontId="2" fillId="0" borderId="0" xfId="0" applyNumberFormat="1" applyFont="1" applyBorder="1"/>
    <xf numFmtId="164" fontId="2" fillId="0" borderId="0" xfId="1" applyNumberFormat="1" applyFont="1" applyBorder="1"/>
    <xf numFmtId="164" fontId="0" fillId="0" borderId="0" xfId="1" applyNumberFormat="1" applyFont="1" applyBorder="1"/>
    <xf numFmtId="0" fontId="2" fillId="0" borderId="4" xfId="0" applyFont="1" applyBorder="1"/>
    <xf numFmtId="0" fontId="7" fillId="0" borderId="6" xfId="3" applyFont="1" applyBorder="1"/>
    <xf numFmtId="0" fontId="7" fillId="0" borderId="0" xfId="3" applyFont="1" applyBorder="1"/>
    <xf numFmtId="2" fontId="0" fillId="0" borderId="0" xfId="2" applyNumberFormat="1" applyFont="1"/>
    <xf numFmtId="0" fontId="2" fillId="0" borderId="1" xfId="0" applyFont="1" applyFill="1" applyBorder="1" applyAlignment="1">
      <alignment horizontal="center"/>
    </xf>
    <xf numFmtId="0" fontId="2" fillId="0" borderId="2" xfId="0" applyFont="1" applyFill="1" applyBorder="1" applyAlignment="1">
      <alignment horizontal="center" wrapText="1"/>
    </xf>
    <xf numFmtId="0" fontId="2" fillId="0" borderId="1" xfId="0" applyFont="1" applyFill="1" applyBorder="1" applyAlignment="1">
      <alignment horizontal="center" wrapText="1"/>
    </xf>
    <xf numFmtId="49" fontId="0" fillId="0" borderId="0" xfId="0" applyNumberFormat="1"/>
    <xf numFmtId="164" fontId="0" fillId="0" borderId="9" xfId="1" applyNumberFormat="1" applyFont="1" applyBorder="1"/>
    <xf numFmtId="165" fontId="0" fillId="0" borderId="12" xfId="0" applyNumberFormat="1" applyFill="1" applyBorder="1" applyAlignment="1">
      <alignment horizontal="center"/>
    </xf>
    <xf numFmtId="165" fontId="0" fillId="0" borderId="0" xfId="0" applyNumberFormat="1" applyFill="1" applyBorder="1" applyAlignment="1">
      <alignment horizontal="center"/>
    </xf>
    <xf numFmtId="165" fontId="0" fillId="0" borderId="11" xfId="0" applyNumberFormat="1" applyFill="1" applyBorder="1" applyAlignment="1">
      <alignment horizontal="center"/>
    </xf>
    <xf numFmtId="165" fontId="0" fillId="0" borderId="7" xfId="0" applyNumberFormat="1" applyFill="1" applyBorder="1" applyAlignment="1">
      <alignment horizontal="center"/>
    </xf>
    <xf numFmtId="165" fontId="0" fillId="0" borderId="9" xfId="0" applyNumberFormat="1" applyFill="1" applyBorder="1" applyAlignment="1">
      <alignment horizontal="center"/>
    </xf>
    <xf numFmtId="165" fontId="0" fillId="0" borderId="8" xfId="0" applyNumberFormat="1" applyFill="1" applyBorder="1" applyAlignment="1">
      <alignment horizontal="center"/>
    </xf>
    <xf numFmtId="165" fontId="0" fillId="0" borderId="13" xfId="0" applyNumberFormat="1" applyFill="1" applyBorder="1" applyAlignment="1">
      <alignment horizontal="center"/>
    </xf>
    <xf numFmtId="165" fontId="0" fillId="0" borderId="10" xfId="0" applyNumberFormat="1" applyFill="1" applyBorder="1" applyAlignment="1">
      <alignment horizontal="center"/>
    </xf>
    <xf numFmtId="166" fontId="2" fillId="0" borderId="0" xfId="2" applyNumberFormat="1" applyFont="1" applyFill="1" applyBorder="1" applyAlignment="1">
      <alignment horizontal="center"/>
    </xf>
    <xf numFmtId="0" fontId="0" fillId="0" borderId="0" xfId="0" applyFill="1" applyBorder="1" applyAlignment="1">
      <alignment horizontal="center"/>
    </xf>
    <xf numFmtId="166" fontId="2" fillId="0" borderId="0" xfId="2" applyNumberFormat="1" applyFont="1" applyFill="1" applyAlignment="1">
      <alignment horizontal="center"/>
    </xf>
    <xf numFmtId="165" fontId="2" fillId="0" borderId="0" xfId="0" applyNumberFormat="1" applyFont="1" applyFill="1" applyBorder="1" applyAlignment="1">
      <alignment horizontal="center"/>
    </xf>
    <xf numFmtId="2" fontId="0" fillId="0" borderId="0" xfId="0" applyNumberFormat="1"/>
    <xf numFmtId="0" fontId="2" fillId="4" borderId="2" xfId="0" applyFont="1" applyFill="1" applyBorder="1" applyAlignment="1"/>
    <xf numFmtId="0" fontId="2" fillId="4" borderId="6" xfId="0" applyFont="1" applyFill="1" applyBorder="1" applyAlignment="1"/>
    <xf numFmtId="0" fontId="2" fillId="4" borderId="3" xfId="0" applyFont="1" applyFill="1" applyBorder="1" applyAlignment="1"/>
    <xf numFmtId="165" fontId="2" fillId="4" borderId="2" xfId="0" applyNumberFormat="1" applyFont="1" applyFill="1" applyBorder="1" applyAlignment="1">
      <alignment horizontal="center"/>
    </xf>
    <xf numFmtId="165" fontId="2" fillId="4" borderId="6" xfId="0" applyNumberFormat="1" applyFont="1" applyFill="1" applyBorder="1" applyAlignment="1">
      <alignment horizontal="center"/>
    </xf>
    <xf numFmtId="165" fontId="2" fillId="4" borderId="1" xfId="0" applyNumberFormat="1" applyFont="1" applyFill="1" applyBorder="1" applyAlignment="1">
      <alignment horizontal="center"/>
    </xf>
    <xf numFmtId="0" fontId="2" fillId="4" borderId="0" xfId="0" applyFont="1" applyFill="1"/>
    <xf numFmtId="164" fontId="2" fillId="4" borderId="0" xfId="1" applyNumberFormat="1" applyFont="1" applyFill="1"/>
    <xf numFmtId="165" fontId="2" fillId="4" borderId="0" xfId="0" applyNumberFormat="1" applyFont="1" applyFill="1" applyBorder="1" applyAlignment="1">
      <alignment horizontal="center"/>
    </xf>
    <xf numFmtId="49" fontId="2" fillId="0" borderId="0" xfId="0" applyNumberFormat="1" applyFont="1" applyBorder="1"/>
    <xf numFmtId="164" fontId="2" fillId="0" borderId="0" xfId="1" applyNumberFormat="1" applyFont="1" applyFill="1"/>
    <xf numFmtId="49" fontId="2" fillId="0" borderId="3" xfId="3" applyNumberFormat="1" applyFont="1" applyBorder="1" applyAlignment="1">
      <alignment wrapText="1"/>
    </xf>
    <xf numFmtId="0" fontId="0" fillId="0" borderId="0" xfId="0" applyAlignment="1">
      <alignment wrapText="1"/>
    </xf>
    <xf numFmtId="49" fontId="0" fillId="0" borderId="0" xfId="0" applyNumberFormat="1" applyBorder="1"/>
    <xf numFmtId="0" fontId="0" fillId="0" borderId="0" xfId="4" applyFont="1" applyFill="1" applyBorder="1" applyAlignment="1"/>
    <xf numFmtId="0" fontId="9" fillId="0" borderId="0" xfId="0" applyFont="1" applyBorder="1" applyAlignment="1">
      <alignment horizontal="left" vertical="top" wrapText="1"/>
    </xf>
    <xf numFmtId="0" fontId="8" fillId="0" borderId="0" xfId="3" applyFont="1" applyBorder="1"/>
    <xf numFmtId="3" fontId="2" fillId="3" borderId="0" xfId="0" applyNumberFormat="1" applyFont="1" applyFill="1" applyAlignment="1">
      <alignment wrapText="1"/>
    </xf>
    <xf numFmtId="167" fontId="0" fillId="3" borderId="0" xfId="1" applyNumberFormat="1" applyFont="1" applyFill="1" applyAlignment="1"/>
    <xf numFmtId="3" fontId="0" fillId="3" borderId="0" xfId="0" applyNumberFormat="1" applyFill="1" applyAlignment="1">
      <alignment wrapText="1"/>
    </xf>
    <xf numFmtId="1" fontId="0" fillId="3" borderId="0" xfId="0" applyNumberFormat="1" applyFill="1" applyAlignment="1"/>
    <xf numFmtId="0" fontId="0" fillId="0" borderId="0" xfId="0" applyAlignment="1">
      <alignment horizontal="left" wrapText="1"/>
    </xf>
    <xf numFmtId="0" fontId="3" fillId="0" borderId="0" xfId="0" applyFont="1" applyAlignment="1">
      <alignment vertical="top"/>
    </xf>
    <xf numFmtId="0" fontId="11" fillId="0" borderId="0" xfId="0" applyFont="1" applyAlignment="1">
      <alignment horizontal="left"/>
    </xf>
    <xf numFmtId="0" fontId="0" fillId="0" borderId="0" xfId="0" applyAlignment="1"/>
    <xf numFmtId="0" fontId="12" fillId="0" borderId="0" xfId="0" applyFont="1" applyAlignment="1">
      <alignment vertical="top"/>
    </xf>
    <xf numFmtId="49" fontId="0" fillId="0" borderId="13" xfId="0" applyNumberFormat="1" applyBorder="1"/>
    <xf numFmtId="165" fontId="0" fillId="0" borderId="12" xfId="0" applyNumberFormat="1" applyBorder="1" applyAlignment="1">
      <alignment horizontal="center"/>
    </xf>
    <xf numFmtId="165" fontId="0" fillId="0" borderId="0" xfId="0" applyNumberFormat="1" applyAlignment="1">
      <alignment horizontal="center"/>
    </xf>
    <xf numFmtId="164" fontId="0" fillId="0" borderId="7" xfId="1" applyNumberFormat="1" applyFont="1" applyBorder="1" applyAlignment="1">
      <alignment horizontal="center"/>
    </xf>
    <xf numFmtId="165" fontId="0" fillId="0" borderId="11" xfId="0" applyNumberFormat="1" applyBorder="1" applyAlignment="1">
      <alignment horizontal="center"/>
    </xf>
    <xf numFmtId="165" fontId="0" fillId="0" borderId="7" xfId="0" applyNumberFormat="1" applyBorder="1" applyAlignment="1">
      <alignment horizontal="center"/>
    </xf>
    <xf numFmtId="165" fontId="0" fillId="0" borderId="9" xfId="0" applyNumberFormat="1" applyBorder="1" applyAlignment="1">
      <alignment horizontal="center"/>
    </xf>
    <xf numFmtId="165" fontId="0" fillId="0" borderId="8" xfId="0" applyNumberFormat="1" applyBorder="1" applyAlignment="1">
      <alignment horizontal="center"/>
    </xf>
    <xf numFmtId="165" fontId="0" fillId="0" borderId="10" xfId="0" applyNumberFormat="1" applyBorder="1" applyAlignment="1">
      <alignment horizontal="center"/>
    </xf>
    <xf numFmtId="164" fontId="2" fillId="4" borderId="8" xfId="1" applyNumberFormat="1" applyFont="1" applyFill="1" applyBorder="1" applyAlignment="1">
      <alignment horizontal="center"/>
    </xf>
    <xf numFmtId="164" fontId="2" fillId="4" borderId="10" xfId="1" applyNumberFormat="1" applyFont="1" applyFill="1" applyBorder="1" applyAlignment="1">
      <alignment horizontal="center"/>
    </xf>
    <xf numFmtId="164" fontId="2" fillId="0" borderId="7" xfId="1" applyNumberFormat="1" applyFont="1" applyBorder="1" applyAlignment="1">
      <alignment horizontal="center"/>
    </xf>
    <xf numFmtId="164" fontId="2" fillId="4" borderId="1" xfId="1" applyNumberFormat="1" applyFont="1" applyFill="1" applyBorder="1" applyAlignment="1">
      <alignment horizontal="center"/>
    </xf>
    <xf numFmtId="164" fontId="0" fillId="0" borderId="0" xfId="1" applyNumberFormat="1" applyFont="1" applyAlignment="1">
      <alignment horizontal="center"/>
    </xf>
    <xf numFmtId="165" fontId="2" fillId="4" borderId="8" xfId="0" applyNumberFormat="1" applyFont="1" applyFill="1" applyBorder="1" applyAlignment="1">
      <alignment horizontal="center"/>
    </xf>
    <xf numFmtId="165" fontId="2" fillId="4" borderId="10" xfId="0" applyNumberFormat="1" applyFont="1" applyFill="1" applyBorder="1" applyAlignment="1">
      <alignment horizontal="center"/>
    </xf>
    <xf numFmtId="164" fontId="2" fillId="0" borderId="0" xfId="1" applyNumberFormat="1" applyFont="1" applyAlignment="1">
      <alignment horizontal="center"/>
    </xf>
    <xf numFmtId="165" fontId="2" fillId="0" borderId="6" xfId="0" applyNumberFormat="1" applyFont="1" applyFill="1" applyBorder="1" applyAlignment="1">
      <alignment horizontal="center"/>
    </xf>
    <xf numFmtId="164" fontId="2" fillId="0" borderId="0" xfId="1" applyNumberFormat="1" applyFont="1" applyFill="1" applyAlignment="1">
      <alignment horizontal="center"/>
    </xf>
    <xf numFmtId="165" fontId="2" fillId="4" borderId="3" xfId="0" applyNumberFormat="1" applyFont="1" applyFill="1" applyBorder="1" applyAlignment="1">
      <alignment horizontal="center"/>
    </xf>
    <xf numFmtId="164" fontId="0" fillId="0" borderId="9" xfId="1" applyNumberFormat="1" applyFont="1" applyBorder="1" applyAlignment="1">
      <alignment horizontal="center"/>
    </xf>
    <xf numFmtId="164" fontId="2" fillId="4" borderId="6" xfId="1" applyNumberFormat="1" applyFont="1" applyFill="1" applyBorder="1" applyAlignment="1">
      <alignment horizontal="center"/>
    </xf>
    <xf numFmtId="0" fontId="11" fillId="0" borderId="0" xfId="0" applyFont="1"/>
    <xf numFmtId="0" fontId="0" fillId="3" borderId="0" xfId="0" applyFill="1" applyAlignment="1">
      <alignment horizontal="left" wrapText="1"/>
    </xf>
    <xf numFmtId="0" fontId="0" fillId="2" borderId="0" xfId="0" applyFill="1"/>
    <xf numFmtId="0" fontId="9" fillId="0" borderId="0" xfId="0" applyFont="1" applyFill="1" applyBorder="1" applyAlignment="1">
      <alignment horizontal="left" vertical="top" wrapText="1"/>
    </xf>
    <xf numFmtId="167" fontId="0" fillId="3" borderId="0" xfId="1" applyNumberFormat="1" applyFont="1" applyFill="1" applyAlignment="1">
      <alignment horizontal="right" wrapText="1"/>
    </xf>
    <xf numFmtId="0" fontId="9" fillId="5" borderId="0" xfId="0" applyFont="1" applyFill="1" applyBorder="1" applyAlignment="1">
      <alignment horizontal="left" vertical="top"/>
    </xf>
    <xf numFmtId="0" fontId="0" fillId="0" borderId="0" xfId="0" applyAlignment="1">
      <alignment horizontal="center"/>
    </xf>
    <xf numFmtId="0" fontId="3" fillId="0" borderId="0" xfId="0" applyFont="1" applyAlignment="1">
      <alignment horizontal="center" vertical="top"/>
    </xf>
    <xf numFmtId="0" fontId="2" fillId="4" borderId="6" xfId="0" applyFont="1" applyFill="1" applyBorder="1" applyAlignment="1">
      <alignment horizontal="center"/>
    </xf>
    <xf numFmtId="0" fontId="2" fillId="4" borderId="3" xfId="0" applyFont="1" applyFill="1" applyBorder="1" applyAlignment="1">
      <alignment horizontal="center"/>
    </xf>
    <xf numFmtId="165" fontId="2" fillId="0" borderId="0" xfId="0" applyNumberFormat="1" applyFont="1" applyBorder="1" applyAlignment="1">
      <alignment horizontal="center"/>
    </xf>
    <xf numFmtId="164" fontId="2" fillId="0" borderId="0" xfId="1" applyNumberFormat="1" applyFont="1" applyBorder="1" applyAlignment="1">
      <alignment horizontal="center"/>
    </xf>
    <xf numFmtId="164" fontId="2" fillId="4" borderId="0" xfId="1" applyNumberFormat="1" applyFont="1" applyFill="1" applyAlignment="1">
      <alignment horizontal="center"/>
    </xf>
    <xf numFmtId="164" fontId="0" fillId="0" borderId="0" xfId="0" applyNumberFormat="1" applyAlignment="1">
      <alignment horizontal="center"/>
    </xf>
    <xf numFmtId="0" fontId="9" fillId="5" borderId="0" xfId="0" applyFont="1" applyFill="1" applyAlignment="1">
      <alignment horizontal="left" vertical="top"/>
    </xf>
    <xf numFmtId="165" fontId="0" fillId="0" borderId="0" xfId="0" applyNumberFormat="1" applyAlignment="1">
      <alignment horizontal="left" wrapText="1"/>
    </xf>
    <xf numFmtId="1" fontId="0" fillId="0" borderId="0" xfId="0" applyNumberFormat="1" applyAlignment="1">
      <alignment horizontal="left" wrapText="1"/>
    </xf>
    <xf numFmtId="164" fontId="0" fillId="0" borderId="0" xfId="1" applyNumberFormat="1" applyFont="1" applyBorder="1" applyAlignment="1">
      <alignment horizontal="center"/>
    </xf>
    <xf numFmtId="0" fontId="14" fillId="0" borderId="0" xfId="0" applyFont="1"/>
    <xf numFmtId="3" fontId="0" fillId="3" borderId="0" xfId="0" applyNumberFormat="1" applyFill="1" applyAlignment="1"/>
  </cellXfs>
  <cellStyles count="5">
    <cellStyle name="Comma" xfId="1" builtinId="3"/>
    <cellStyle name="Normal" xfId="0" builtinId="0"/>
    <cellStyle name="Normal 2" xfId="3" xr:uid="{00000000-0005-0000-0000-000002000000}"/>
    <cellStyle name="Normal_Sheet1"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FY 2025 FTEs by Government Branch</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8627-45B7-940C-715A087D3ED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8627-45B7-940C-715A087D3ED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8627-45B7-940C-715A087D3ED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8627-45B7-940C-715A087D3ED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8627-45B7-940C-715A087D3ED3}"/>
              </c:ext>
            </c:extLst>
          </c:dPt>
          <c:dLbls>
            <c:dLbl>
              <c:idx val="0"/>
              <c:layout>
                <c:manualLayout>
                  <c:x val="-0.13018796334668692"/>
                  <c:y val="-0.2332203649982348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27-45B7-940C-715A087D3ED3}"/>
                </c:ext>
              </c:extLst>
            </c:dLbl>
            <c:dLbl>
              <c:idx val="1"/>
              <c:layout>
                <c:manualLayout>
                  <c:x val="-4.7985126859142607E-2"/>
                  <c:y val="0.13348315835520561"/>
                </c:manualLayout>
              </c:layout>
              <c:tx>
                <c:rich>
                  <a:bodyPr/>
                  <a:lstStyle/>
                  <a:p>
                    <a:fld id="{51BA9D1E-4D8E-4563-8A60-E5BDA6BD516F}" type="CATEGORYNAME">
                      <a:rPr lang="en-US"/>
                      <a:pPr/>
                      <a:t>[CATEGORY NAME]</a:t>
                    </a:fld>
                    <a:r>
                      <a:rPr lang="en-US" baseline="0"/>
                      <a:t>
&lt;</a:t>
                    </a:r>
                    <a:fld id="{68C1B32E-A40C-41BD-92ED-E6149E136EF6}" type="PERCENTAGE">
                      <a:rPr lang="en-US" baseline="0"/>
                      <a:pPr/>
                      <a:t>[PERCENTAGE]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627-45B7-940C-715A087D3ED3}"/>
                </c:ext>
              </c:extLst>
            </c:dLbl>
            <c:dLbl>
              <c:idx val="2"/>
              <c:layout>
                <c:manualLayout>
                  <c:x val="-1.8145341207349081E-2"/>
                  <c:y val="5.787037037037036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27-45B7-940C-715A087D3ED3}"/>
                </c:ext>
              </c:extLst>
            </c:dLbl>
            <c:dLbl>
              <c:idx val="3"/>
              <c:layout>
                <c:manualLayout>
                  <c:x val="8.3861285631978894E-2"/>
                  <c:y val="-6.0781875949716813E-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27-45B7-940C-715A087D3ED3}"/>
                </c:ext>
              </c:extLst>
            </c:dLbl>
            <c:dLbl>
              <c:idx val="4"/>
              <c:layout>
                <c:manualLayout>
                  <c:x val="0.11531099075043365"/>
                  <c:y val="8.9469079522954374E-3"/>
                </c:manualLayout>
              </c:layout>
              <c:tx>
                <c:rich>
                  <a:bodyPr/>
                  <a:lstStyle/>
                  <a:p>
                    <a:r>
                      <a:rPr lang="en-US"/>
                      <a:t>Legislative</a:t>
                    </a:r>
                    <a:r>
                      <a:rPr lang="en-US" baseline="0"/>
                      <a:t> Branch</a:t>
                    </a:r>
                    <a:r>
                      <a:rPr lang="en-US"/>
                      <a:t>
&lt;1%</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8627-45B7-940C-715A087D3ED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'Annual All Branches'!$A$3:$A$7</c:f>
              <c:strCache>
                <c:ptCount val="5"/>
                <c:pt idx="0">
                  <c:v>Executive Branch</c:v>
                </c:pt>
                <c:pt idx="1">
                  <c:v>Pensions</c:v>
                </c:pt>
                <c:pt idx="2">
                  <c:v>Constitutional Offices</c:v>
                </c:pt>
                <c:pt idx="3">
                  <c:v>Judicial Branch</c:v>
                </c:pt>
                <c:pt idx="4">
                  <c:v>Legislative Branch*</c:v>
                </c:pt>
              </c:strCache>
            </c:strRef>
          </c:cat>
          <c:val>
            <c:numRef>
              <c:f>'Annual All Branches'!$B$3:$B$7</c:f>
              <c:numCache>
                <c:formatCode>_(* #,##0_);_(* \(#,##0\);_(* "-"??_);_(@_)</c:formatCode>
                <c:ptCount val="5"/>
                <c:pt idx="0">
                  <c:v>39164</c:v>
                </c:pt>
                <c:pt idx="1">
                  <c:v>356</c:v>
                </c:pt>
                <c:pt idx="2">
                  <c:v>689</c:v>
                </c:pt>
                <c:pt idx="3">
                  <c:v>4420</c:v>
                </c:pt>
                <c:pt idx="4">
                  <c:v>416</c:v>
                </c:pt>
              </c:numCache>
            </c:numRef>
          </c:val>
          <c:extLst>
            <c:ext xmlns:c16="http://schemas.microsoft.com/office/drawing/2014/chart" uri="{C3380CC4-5D6E-409C-BE32-E72D297353CC}">
              <c16:uniqueId val="{00000005-8627-45B7-940C-715A087D3ED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Executive Branch FTEs by Fund Type (FY 2015-25)</a:t>
            </a:r>
            <a:endParaRPr lang="en-US">
              <a:effectLst/>
            </a:endParaRPr>
          </a:p>
        </c:rich>
      </c:tx>
      <c:overlay val="0"/>
    </c:title>
    <c:autoTitleDeleted val="0"/>
    <c:plotArea>
      <c:layout/>
      <c:barChart>
        <c:barDir val="col"/>
        <c:grouping val="stacked"/>
        <c:varyColors val="0"/>
        <c:ser>
          <c:idx val="0"/>
          <c:order val="0"/>
          <c:tx>
            <c:strRef>
              <c:f>'Annual Executive Branch'!$B$2</c:f>
              <c:strCache>
                <c:ptCount val="1"/>
                <c:pt idx="0">
                  <c:v>General Fund</c:v>
                </c:pt>
              </c:strCache>
            </c:strRef>
          </c:tx>
          <c:spPr>
            <a:pattFill prst="pct30">
              <a:fgClr>
                <a:srgbClr val="0070C0"/>
              </a:fgClr>
              <a:bgClr>
                <a:schemeClr val="bg1"/>
              </a:bgClr>
            </a:patt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'Annual Executive Branch'!$A$3:$A$13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'Annual Executive Branch'!$B$3:$B$13</c:f>
              <c:numCache>
                <c:formatCode>#,##0</c:formatCode>
                <c:ptCount val="11"/>
                <c:pt idx="0" formatCode="_(* #,##0_);_(* \(#,##0\);_(* &quot;-&quot;??_);_(@_)">
                  <c:v>11755.660287000001</c:v>
                </c:pt>
                <c:pt idx="1">
                  <c:v>11789</c:v>
                </c:pt>
                <c:pt idx="2">
                  <c:v>12174</c:v>
                </c:pt>
                <c:pt idx="3">
                  <c:v>12518</c:v>
                </c:pt>
                <c:pt idx="4">
                  <c:v>12870</c:v>
                </c:pt>
                <c:pt idx="5">
                  <c:v>13072</c:v>
                </c:pt>
                <c:pt idx="6" formatCode="_(* #,##0_);_(* \(#,##0\);_(* &quot;-&quot;??_);_(@_)">
                  <c:v>12812</c:v>
                </c:pt>
                <c:pt idx="7" formatCode="_(* #,##0_);_(* \(#,##0\);_(* &quot;-&quot;??_);_(@_)">
                  <c:v>12329</c:v>
                </c:pt>
                <c:pt idx="8" formatCode="_(* #,##0_);_(* \(#,##0\);_(* &quot;-&quot;??_);_(@_)">
                  <c:v>13190</c:v>
                </c:pt>
                <c:pt idx="9" formatCode="_(* #,##0_);_(* \(#,##0\);_(* &quot;-&quot;??_);_(@_)">
                  <c:v>14059</c:v>
                </c:pt>
                <c:pt idx="10" formatCode="_(* #,##0_);_(* \(#,##0\);_(* &quot;-&quot;??_);_(@_)">
                  <c:v>15452</c:v>
                </c:pt>
              </c:numCache>
            </c:numRef>
          </c:val>
          <c:extLst>
            <c:ext xmlns:c16="http://schemas.microsoft.com/office/drawing/2014/chart" uri="{C3380CC4-5D6E-409C-BE32-E72D297353CC}">
              <c16:uniqueId val="{00000000-FEEC-4BAE-BDAF-A5DEA73921C8}"/>
            </c:ext>
          </c:extLst>
        </c:ser>
        <c:ser>
          <c:idx val="1"/>
          <c:order val="1"/>
          <c:tx>
            <c:strRef>
              <c:f>'Annual Executive Branch'!$C$2</c:f>
              <c:strCache>
                <c:ptCount val="1"/>
                <c:pt idx="0">
                  <c:v>Other Funds</c:v>
                </c:pt>
              </c:strCache>
            </c:strRef>
          </c:tx>
          <c:spPr>
            <a:pattFill prst="ltUpDiag">
              <a:fgClr>
                <a:srgbClr val="FF0000"/>
              </a:fgClr>
              <a:bgClr>
                <a:schemeClr val="bg1"/>
              </a:bgClr>
            </a:patt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'Annual Executive Branch'!$A$3:$A$13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'Annual Executive Branch'!$C$3:$C$13</c:f>
              <c:numCache>
                <c:formatCode>#,##0</c:formatCode>
                <c:ptCount val="11"/>
                <c:pt idx="0" formatCode="_(* #,##0_);_(* \(#,##0\);_(* &quot;-&quot;??_);_(@_)">
                  <c:v>21244</c:v>
                </c:pt>
                <c:pt idx="1">
                  <c:v>21201</c:v>
                </c:pt>
                <c:pt idx="2">
                  <c:v>21668</c:v>
                </c:pt>
                <c:pt idx="3">
                  <c:v>22012</c:v>
                </c:pt>
                <c:pt idx="4">
                  <c:v>22390</c:v>
                </c:pt>
                <c:pt idx="5">
                  <c:v>22541</c:v>
                </c:pt>
                <c:pt idx="6" formatCode="_(* #,##0_);_(* \(#,##0\);_(* &quot;-&quot;??_);_(@_)">
                  <c:v>22420</c:v>
                </c:pt>
                <c:pt idx="7" formatCode="_(* #,##0_);_(* \(#,##0\);_(* &quot;-&quot;??_);_(@_)">
                  <c:v>21846</c:v>
                </c:pt>
                <c:pt idx="8" formatCode="_(* #,##0_);_(* \(#,##0\);_(* &quot;-&quot;??_);_(@_)">
                  <c:v>23189</c:v>
                </c:pt>
                <c:pt idx="9" formatCode="_(* #,##0_);_(* \(#,##0\);_(* &quot;-&quot;??_);_(@_)">
                  <c:v>23204</c:v>
                </c:pt>
                <c:pt idx="10" formatCode="_(* #,##0_);_(* \(#,##0\);_(* &quot;-&quot;??_);_(@_)">
                  <c:v>24401</c:v>
                </c:pt>
              </c:numCache>
            </c:numRef>
          </c:val>
          <c:extLst>
            <c:ext xmlns:c16="http://schemas.microsoft.com/office/drawing/2014/chart" uri="{C3380CC4-5D6E-409C-BE32-E72D297353CC}">
              <c16:uniqueId val="{00000001-FEEC-4BAE-BDAF-A5DEA73921C8}"/>
            </c:ext>
          </c:extLst>
        </c:ser>
        <c:dLbls>
          <c:showLegendKey val="0"/>
          <c:showVal val="0"/>
          <c:showCatName val="0"/>
          <c:showSerName val="0"/>
          <c:showPercent val="0"/>
          <c:showBubbleSize val="0"/>
        </c:dLbls>
        <c:gapWidth val="35"/>
        <c:overlap val="100"/>
        <c:axId val="311197016"/>
        <c:axId val="311198192"/>
      </c:barChart>
      <c:lineChart>
        <c:grouping val="standard"/>
        <c:varyColors val="0"/>
        <c:ser>
          <c:idx val="2"/>
          <c:order val="2"/>
          <c:tx>
            <c:strRef>
              <c:f>'Annual Executive Branch'!$D$2</c:f>
              <c:strCache>
                <c:ptCount val="1"/>
                <c:pt idx="0">
                  <c:v>Total</c:v>
                </c:pt>
              </c:strCache>
            </c:strRef>
          </c:tx>
          <c:spPr>
            <a:ln>
              <a:noFill/>
            </a:ln>
          </c:spPr>
          <c:marker>
            <c:symbol val="none"/>
          </c:marker>
          <c:dLbls>
            <c:dLbl>
              <c:idx val="6"/>
              <c:layout>
                <c:manualLayout>
                  <c:x val="-4.1834337746887718E-2"/>
                  <c:y val="-2.97023697630422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EC-4BAE-BDAF-A5DEA73921C8}"/>
                </c:ext>
              </c:extLst>
            </c:dLbl>
            <c:dLbl>
              <c:idx val="8"/>
              <c:layout>
                <c:manualLayout>
                  <c:x val="-4.3938620800891511E-2"/>
                  <c:y val="-2.97023697630422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EC-4BAE-BDAF-A5DEA73921C8}"/>
                </c:ext>
              </c:extLst>
            </c:dLbl>
            <c:dLbl>
              <c:idx val="9"/>
              <c:layout>
                <c:manualLayout>
                  <c:x val="-4.3938620800891511E-2"/>
                  <c:y val="-2.3822179337473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EC-4BAE-BDAF-A5DEA73921C8}"/>
                </c:ext>
              </c:extLst>
            </c:dLbl>
            <c:dLbl>
              <c:idx val="10"/>
              <c:layout>
                <c:manualLayout>
                  <c:x val="-3.2118212877021657E-2"/>
                  <c:y val="-1.50018936991213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EC-4BAE-BDAF-A5DEA73921C8}"/>
                </c:ext>
              </c:extLst>
            </c:dLbl>
            <c:spPr>
              <a:noFill/>
              <a:ln>
                <a:noFill/>
              </a:ln>
              <a:effectLst/>
            </c:spPr>
            <c:txPr>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'Annual Executive Branch'!$A$3:$A$13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'Annual Executive Branch'!$D$3:$D$13</c:f>
              <c:numCache>
                <c:formatCode>#,##0</c:formatCode>
                <c:ptCount val="11"/>
                <c:pt idx="0" formatCode="_(* #,##0_);_(* \(#,##0\);_(* &quot;-&quot;??_);_(@_)">
                  <c:v>32999</c:v>
                </c:pt>
                <c:pt idx="1">
                  <c:v>32990</c:v>
                </c:pt>
                <c:pt idx="2">
                  <c:v>33842</c:v>
                </c:pt>
                <c:pt idx="3">
                  <c:v>34529</c:v>
                </c:pt>
                <c:pt idx="4">
                  <c:v>35260</c:v>
                </c:pt>
                <c:pt idx="5">
                  <c:v>35613</c:v>
                </c:pt>
                <c:pt idx="6" formatCode="_(* #,##0_);_(* \(#,##0\);_(* &quot;-&quot;??_);_(@_)">
                  <c:v>35232</c:v>
                </c:pt>
                <c:pt idx="7" formatCode="_(* #,##0_);_(* \(#,##0\);_(* &quot;-&quot;??_);_(@_)">
                  <c:v>34175</c:v>
                </c:pt>
                <c:pt idx="8" formatCode="_(* #,##0_);_(* \(#,##0\);_(* &quot;-&quot;??_);_(@_)">
                  <c:v>36379</c:v>
                </c:pt>
                <c:pt idx="9" formatCode="_(* #,##0_);_(* \(#,##0\);_(* &quot;-&quot;??_);_(@_)">
                  <c:v>37262</c:v>
                </c:pt>
                <c:pt idx="10" formatCode="_(* #,##0_);_(* \(#,##0\);_(* &quot;-&quot;??_);_(@_)">
                  <c:v>39853</c:v>
                </c:pt>
              </c:numCache>
            </c:numRef>
          </c:val>
          <c:smooth val="0"/>
          <c:extLst>
            <c:ext xmlns:c16="http://schemas.microsoft.com/office/drawing/2014/chart" uri="{C3380CC4-5D6E-409C-BE32-E72D297353CC}">
              <c16:uniqueId val="{00000006-FEEC-4BAE-BDAF-A5DEA73921C8}"/>
            </c:ext>
          </c:extLst>
        </c:ser>
        <c:dLbls>
          <c:showLegendKey val="0"/>
          <c:showVal val="0"/>
          <c:showCatName val="0"/>
          <c:showSerName val="0"/>
          <c:showPercent val="0"/>
          <c:showBubbleSize val="0"/>
        </c:dLbls>
        <c:marker val="1"/>
        <c:smooth val="0"/>
        <c:axId val="311197016"/>
        <c:axId val="311198192"/>
      </c:lineChart>
      <c:catAx>
        <c:axId val="311197016"/>
        <c:scaling>
          <c:orientation val="minMax"/>
        </c:scaling>
        <c:delete val="0"/>
        <c:axPos val="b"/>
        <c:numFmt formatCode="General" sourceLinked="1"/>
        <c:majorTickMark val="out"/>
        <c:minorTickMark val="none"/>
        <c:tickLblPos val="nextTo"/>
        <c:txPr>
          <a:bodyPr/>
          <a:lstStyle/>
          <a:p>
            <a:pPr>
              <a:defRPr b="1"/>
            </a:pPr>
            <a:endParaRPr lang="en-US"/>
          </a:p>
        </c:txPr>
        <c:crossAx val="311198192"/>
        <c:crosses val="autoZero"/>
        <c:auto val="1"/>
        <c:lblAlgn val="ctr"/>
        <c:lblOffset val="100"/>
        <c:noMultiLvlLbl val="0"/>
      </c:catAx>
      <c:valAx>
        <c:axId val="311198192"/>
        <c:scaling>
          <c:orientation val="minMax"/>
        </c:scaling>
        <c:delete val="0"/>
        <c:axPos val="l"/>
        <c:majorGridlines/>
        <c:numFmt formatCode="#,##0" sourceLinked="0"/>
        <c:majorTickMark val="out"/>
        <c:minorTickMark val="none"/>
        <c:tickLblPos val="nextTo"/>
        <c:txPr>
          <a:bodyPr/>
          <a:lstStyle/>
          <a:p>
            <a:pPr>
              <a:defRPr b="1"/>
            </a:pPr>
            <a:endParaRPr lang="en-US"/>
          </a:p>
        </c:txPr>
        <c:crossAx val="311197016"/>
        <c:crosses val="autoZero"/>
        <c:crossBetween val="between"/>
      </c:valAx>
    </c:plotArea>
    <c:legend>
      <c:legendPos val="b"/>
      <c:layout>
        <c:manualLayout>
          <c:xMode val="edge"/>
          <c:yMode val="edge"/>
          <c:x val="0.32295062977463013"/>
          <c:y val="0.92919394164443458"/>
          <c:w val="0.28519743691256466"/>
          <c:h val="5.3165487078860298E-2"/>
        </c:manualLayout>
      </c:layout>
      <c:overlay val="0"/>
      <c:txPr>
        <a:bodyPr/>
        <a:lstStyle/>
        <a:p>
          <a:pPr>
            <a:defRPr b="1"/>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State Government FTEs</a:t>
            </a:r>
            <a:r>
              <a:rPr lang="en-US" baseline="0"/>
              <a:t> by Fund Type (Q4, 2015-25)</a:t>
            </a:r>
            <a:endParaRPr lang="en-US"/>
          </a:p>
        </c:rich>
      </c:tx>
      <c:overlay val="0"/>
    </c:title>
    <c:autoTitleDeleted val="0"/>
    <c:plotArea>
      <c:layout/>
      <c:barChart>
        <c:barDir val="col"/>
        <c:grouping val="stacked"/>
        <c:varyColors val="0"/>
        <c:ser>
          <c:idx val="0"/>
          <c:order val="0"/>
          <c:tx>
            <c:strRef>
              <c:f>'Q4, 2024 State Total'!$B$2</c:f>
              <c:strCache>
                <c:ptCount val="1"/>
                <c:pt idx="0">
                  <c:v>General Fund</c:v>
                </c:pt>
              </c:strCache>
            </c:strRef>
          </c:tx>
          <c:spPr>
            <a:pattFill prst="pct30">
              <a:fgClr>
                <a:schemeClr val="accent1"/>
              </a:fgClr>
              <a:bgClr>
                <a:schemeClr val="bg1"/>
              </a:bgClr>
            </a:patt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 2024 State Total'!$A$3:$A$13</c:f>
              <c:strCache>
                <c:ptCount val="11"/>
                <c:pt idx="0">
                  <c:v>4th Quarter, 2015</c:v>
                </c:pt>
                <c:pt idx="1">
                  <c:v>4th Quarter, 2016</c:v>
                </c:pt>
                <c:pt idx="2">
                  <c:v>4th Quarter, 2017</c:v>
                </c:pt>
                <c:pt idx="3">
                  <c:v>4th Quarter, 2018</c:v>
                </c:pt>
                <c:pt idx="4">
                  <c:v>4th Quarter, 2019</c:v>
                </c:pt>
                <c:pt idx="5">
                  <c:v>4th Quarter, 2020</c:v>
                </c:pt>
                <c:pt idx="6">
                  <c:v>4th Quarter, 2021</c:v>
                </c:pt>
                <c:pt idx="7">
                  <c:v>4th Quarter, 2022</c:v>
                </c:pt>
                <c:pt idx="8">
                  <c:v>4th Quarter, 2023</c:v>
                </c:pt>
                <c:pt idx="9">
                  <c:v>4th Quarter, 2024</c:v>
                </c:pt>
                <c:pt idx="10">
                  <c:v>4th Quarter, 2025</c:v>
                </c:pt>
              </c:strCache>
            </c:strRef>
          </c:cat>
          <c:val>
            <c:numRef>
              <c:f>'Q4, 2024 State Total'!$B$3:$B$13</c:f>
              <c:numCache>
                <c:formatCode>_(* #,##0_);_(* \(#,##0\);_(* "-"??_);_(@_)</c:formatCode>
                <c:ptCount val="11"/>
                <c:pt idx="0">
                  <c:v>15490.364667</c:v>
                </c:pt>
                <c:pt idx="1">
                  <c:v>15703</c:v>
                </c:pt>
                <c:pt idx="2">
                  <c:v>16490</c:v>
                </c:pt>
                <c:pt idx="3">
                  <c:v>16631</c:v>
                </c:pt>
                <c:pt idx="4">
                  <c:v>17078</c:v>
                </c:pt>
                <c:pt idx="5">
                  <c:v>17460</c:v>
                </c:pt>
                <c:pt idx="6">
                  <c:v>17213</c:v>
                </c:pt>
                <c:pt idx="7">
                  <c:v>16988</c:v>
                </c:pt>
                <c:pt idx="8">
                  <c:v>18006</c:v>
                </c:pt>
                <c:pt idx="9">
                  <c:v>19330</c:v>
                </c:pt>
                <c:pt idx="10">
                  <c:v>20508</c:v>
                </c:pt>
              </c:numCache>
            </c:numRef>
          </c:val>
          <c:extLst>
            <c:ext xmlns:c16="http://schemas.microsoft.com/office/drawing/2014/chart" uri="{C3380CC4-5D6E-409C-BE32-E72D297353CC}">
              <c16:uniqueId val="{00000000-BF73-4F02-9394-22CB35756357}"/>
            </c:ext>
          </c:extLst>
        </c:ser>
        <c:ser>
          <c:idx val="1"/>
          <c:order val="1"/>
          <c:tx>
            <c:strRef>
              <c:f>'Q4, 2024 State Total'!$C$2</c:f>
              <c:strCache>
                <c:ptCount val="1"/>
                <c:pt idx="0">
                  <c:v>Other Funds</c:v>
                </c:pt>
              </c:strCache>
            </c:strRef>
          </c:tx>
          <c:spPr>
            <a:pattFill prst="ltUpDiag">
              <a:fgClr>
                <a:srgbClr val="FF0000"/>
              </a:fgClr>
              <a:bgClr>
                <a:schemeClr val="bg1"/>
              </a:bgClr>
            </a:patt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 2024 State Total'!$A$3:$A$13</c:f>
              <c:strCache>
                <c:ptCount val="11"/>
                <c:pt idx="0">
                  <c:v>4th Quarter, 2015</c:v>
                </c:pt>
                <c:pt idx="1">
                  <c:v>4th Quarter, 2016</c:v>
                </c:pt>
                <c:pt idx="2">
                  <c:v>4th Quarter, 2017</c:v>
                </c:pt>
                <c:pt idx="3">
                  <c:v>4th Quarter, 2018</c:v>
                </c:pt>
                <c:pt idx="4">
                  <c:v>4th Quarter, 2019</c:v>
                </c:pt>
                <c:pt idx="5">
                  <c:v>4th Quarter, 2020</c:v>
                </c:pt>
                <c:pt idx="6">
                  <c:v>4th Quarter, 2021</c:v>
                </c:pt>
                <c:pt idx="7">
                  <c:v>4th Quarter, 2022</c:v>
                </c:pt>
                <c:pt idx="8">
                  <c:v>4th Quarter, 2023</c:v>
                </c:pt>
                <c:pt idx="9">
                  <c:v>4th Quarter, 2024</c:v>
                </c:pt>
                <c:pt idx="10">
                  <c:v>4th Quarter, 2025</c:v>
                </c:pt>
              </c:strCache>
            </c:strRef>
          </c:cat>
          <c:val>
            <c:numRef>
              <c:f>'Q4, 2024 State Total'!$C$3:$C$13</c:f>
              <c:numCache>
                <c:formatCode>_(* #,##0_);_(* \(#,##0\);_(* "-"??_);_(@_)</c:formatCode>
                <c:ptCount val="11"/>
                <c:pt idx="0">
                  <c:v>21518.726391000004</c:v>
                </c:pt>
                <c:pt idx="1">
                  <c:v>21631</c:v>
                </c:pt>
                <c:pt idx="2">
                  <c:v>22024</c:v>
                </c:pt>
                <c:pt idx="3">
                  <c:v>22552</c:v>
                </c:pt>
                <c:pt idx="4">
                  <c:v>22798</c:v>
                </c:pt>
                <c:pt idx="5">
                  <c:v>23042</c:v>
                </c:pt>
                <c:pt idx="6">
                  <c:v>22647</c:v>
                </c:pt>
                <c:pt idx="7">
                  <c:v>22661</c:v>
                </c:pt>
                <c:pt idx="8">
                  <c:v>23016</c:v>
                </c:pt>
                <c:pt idx="9">
                  <c:v>24183</c:v>
                </c:pt>
                <c:pt idx="10">
                  <c:v>25091</c:v>
                </c:pt>
              </c:numCache>
            </c:numRef>
          </c:val>
          <c:extLst>
            <c:ext xmlns:c16="http://schemas.microsoft.com/office/drawing/2014/chart" uri="{C3380CC4-5D6E-409C-BE32-E72D297353CC}">
              <c16:uniqueId val="{00000001-BF73-4F02-9394-22CB35756357}"/>
            </c:ext>
          </c:extLst>
        </c:ser>
        <c:dLbls>
          <c:showLegendKey val="0"/>
          <c:showVal val="0"/>
          <c:showCatName val="0"/>
          <c:showSerName val="0"/>
          <c:showPercent val="0"/>
          <c:showBubbleSize val="0"/>
        </c:dLbls>
        <c:gapWidth val="35"/>
        <c:overlap val="100"/>
        <c:axId val="311198976"/>
        <c:axId val="239576240"/>
      </c:barChart>
      <c:lineChart>
        <c:grouping val="standard"/>
        <c:varyColors val="0"/>
        <c:ser>
          <c:idx val="2"/>
          <c:order val="2"/>
          <c:tx>
            <c:strRef>
              <c:f>'Q4, 2024 State Total'!$D$2</c:f>
              <c:strCache>
                <c:ptCount val="1"/>
                <c:pt idx="0">
                  <c:v>Total</c:v>
                </c:pt>
              </c:strCache>
            </c:strRef>
          </c:tx>
          <c:spPr>
            <a:ln>
              <a:noFill/>
            </a:ln>
          </c:spPr>
          <c:marker>
            <c:symbol val="none"/>
          </c:marker>
          <c:dLbls>
            <c:spPr>
              <a:noFill/>
              <a:ln>
                <a:noFill/>
              </a:ln>
              <a:effectLst/>
            </c:spPr>
            <c:txPr>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 2024 State Total'!$A$3:$A$13</c:f>
              <c:strCache>
                <c:ptCount val="11"/>
                <c:pt idx="0">
                  <c:v>4th Quarter, 2015</c:v>
                </c:pt>
                <c:pt idx="1">
                  <c:v>4th Quarter, 2016</c:v>
                </c:pt>
                <c:pt idx="2">
                  <c:v>4th Quarter, 2017</c:v>
                </c:pt>
                <c:pt idx="3">
                  <c:v>4th Quarter, 2018</c:v>
                </c:pt>
                <c:pt idx="4">
                  <c:v>4th Quarter, 2019</c:v>
                </c:pt>
                <c:pt idx="5">
                  <c:v>4th Quarter, 2020</c:v>
                </c:pt>
                <c:pt idx="6">
                  <c:v>4th Quarter, 2021</c:v>
                </c:pt>
                <c:pt idx="7">
                  <c:v>4th Quarter, 2022</c:v>
                </c:pt>
                <c:pt idx="8">
                  <c:v>4th Quarter, 2023</c:v>
                </c:pt>
                <c:pt idx="9">
                  <c:v>4th Quarter, 2024</c:v>
                </c:pt>
                <c:pt idx="10">
                  <c:v>4th Quarter, 2025</c:v>
                </c:pt>
              </c:strCache>
            </c:strRef>
          </c:cat>
          <c:val>
            <c:numRef>
              <c:f>'Q4, 2024 State Total'!$D$3:$D$13</c:f>
              <c:numCache>
                <c:formatCode>_(* #,##0_);_(* \(#,##0\);_(* "-"??_);_(@_)</c:formatCode>
                <c:ptCount val="11"/>
                <c:pt idx="0">
                  <c:v>37009.091058000005</c:v>
                </c:pt>
                <c:pt idx="1">
                  <c:v>37335</c:v>
                </c:pt>
                <c:pt idx="2">
                  <c:v>38514</c:v>
                </c:pt>
                <c:pt idx="3">
                  <c:v>39183</c:v>
                </c:pt>
                <c:pt idx="4">
                  <c:v>39846</c:v>
                </c:pt>
                <c:pt idx="5">
                  <c:v>40503</c:v>
                </c:pt>
                <c:pt idx="6">
                  <c:v>39860</c:v>
                </c:pt>
                <c:pt idx="7">
                  <c:v>39649</c:v>
                </c:pt>
                <c:pt idx="8">
                  <c:v>41022</c:v>
                </c:pt>
                <c:pt idx="9">
                  <c:v>43513</c:v>
                </c:pt>
                <c:pt idx="10">
                  <c:v>45599</c:v>
                </c:pt>
              </c:numCache>
            </c:numRef>
          </c:val>
          <c:smooth val="0"/>
          <c:extLst>
            <c:ext xmlns:c16="http://schemas.microsoft.com/office/drawing/2014/chart" uri="{C3380CC4-5D6E-409C-BE32-E72D297353CC}">
              <c16:uniqueId val="{00000002-BF73-4F02-9394-22CB35756357}"/>
            </c:ext>
          </c:extLst>
        </c:ser>
        <c:dLbls>
          <c:showLegendKey val="0"/>
          <c:showVal val="0"/>
          <c:showCatName val="0"/>
          <c:showSerName val="0"/>
          <c:showPercent val="0"/>
          <c:showBubbleSize val="0"/>
        </c:dLbls>
        <c:marker val="1"/>
        <c:smooth val="0"/>
        <c:axId val="311198976"/>
        <c:axId val="239576240"/>
      </c:lineChart>
      <c:catAx>
        <c:axId val="311198976"/>
        <c:scaling>
          <c:orientation val="minMax"/>
        </c:scaling>
        <c:delete val="0"/>
        <c:axPos val="b"/>
        <c:numFmt formatCode="General" sourceLinked="0"/>
        <c:majorTickMark val="out"/>
        <c:minorTickMark val="none"/>
        <c:tickLblPos val="nextTo"/>
        <c:txPr>
          <a:bodyPr/>
          <a:lstStyle/>
          <a:p>
            <a:pPr>
              <a:defRPr b="1"/>
            </a:pPr>
            <a:endParaRPr lang="en-US"/>
          </a:p>
        </c:txPr>
        <c:crossAx val="239576240"/>
        <c:crosses val="autoZero"/>
        <c:auto val="1"/>
        <c:lblAlgn val="ctr"/>
        <c:lblOffset val="100"/>
        <c:noMultiLvlLbl val="0"/>
      </c:catAx>
      <c:valAx>
        <c:axId val="239576240"/>
        <c:scaling>
          <c:orientation val="minMax"/>
        </c:scaling>
        <c:delete val="0"/>
        <c:axPos val="l"/>
        <c:majorGridlines/>
        <c:numFmt formatCode="#,##0" sourceLinked="0"/>
        <c:majorTickMark val="out"/>
        <c:minorTickMark val="none"/>
        <c:tickLblPos val="nextTo"/>
        <c:txPr>
          <a:bodyPr/>
          <a:lstStyle/>
          <a:p>
            <a:pPr>
              <a:defRPr b="1"/>
            </a:pPr>
            <a:endParaRPr lang="en-US"/>
          </a:p>
        </c:txPr>
        <c:crossAx val="311198976"/>
        <c:crosses val="autoZero"/>
        <c:crossBetween val="between"/>
      </c:valAx>
    </c:plotArea>
    <c:legend>
      <c:legendPos val="b"/>
      <c:layout>
        <c:manualLayout>
          <c:xMode val="edge"/>
          <c:yMode val="edge"/>
          <c:x val="0.32295062977463013"/>
          <c:y val="0.92919394164443458"/>
          <c:w val="0.28519743691256466"/>
          <c:h val="5.3165487078860298E-2"/>
        </c:manualLayout>
      </c:layout>
      <c:overlay val="0"/>
      <c:txPr>
        <a:bodyPr/>
        <a:lstStyle/>
        <a:p>
          <a:pPr>
            <a:defRPr b="1"/>
          </a:pPr>
          <a:endParaRPr lang="en-US"/>
        </a:p>
      </c:txPr>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20955</xdr:colOff>
      <xdr:row>8</xdr:row>
      <xdr:rowOff>41910</xdr:rowOff>
    </xdr:from>
    <xdr:to>
      <xdr:col>5</xdr:col>
      <xdr:colOff>20955</xdr:colOff>
      <xdr:row>25</xdr:row>
      <xdr:rowOff>60960</xdr:rowOff>
    </xdr:to>
    <xdr:graphicFrame macro="">
      <xdr:nvGraphicFramePr>
        <xdr:cNvPr id="2" name="Chart 1" descr="FY 2025 FTEs by Government Branch&#10;&#10;Executive Branch:  87 percent&#10;Pensions: &lt;1 percent&#10;Constitutional Offices: 1 Percent&#10;Judicial Branch:  10 Percent&#10;Legislative Branch: Less than &lt;1 percen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142874</xdr:colOff>
      <xdr:row>0</xdr:row>
      <xdr:rowOff>14286</xdr:rowOff>
    </xdr:from>
    <xdr:to>
      <xdr:col>16</xdr:col>
      <xdr:colOff>19049</xdr:colOff>
      <xdr:row>19</xdr:row>
      <xdr:rowOff>815340</xdr:rowOff>
    </xdr:to>
    <xdr:graphicFrame macro="">
      <xdr:nvGraphicFramePr>
        <xdr:cNvPr id="2" name="Chart 1" descr="Executive Branch FTEs by Fund Type (2015-25)&#10;&#10;See Adjacent Table">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76199</xdr:colOff>
      <xdr:row>0</xdr:row>
      <xdr:rowOff>33337</xdr:rowOff>
    </xdr:from>
    <xdr:to>
      <xdr:col>16</xdr:col>
      <xdr:colOff>9524</xdr:colOff>
      <xdr:row>24</xdr:row>
      <xdr:rowOff>15240</xdr:rowOff>
    </xdr:to>
    <xdr:graphicFrame macro="">
      <xdr:nvGraphicFramePr>
        <xdr:cNvPr id="4" name="Chart 3" descr="State Government FTEs by Fund Type (Q4, 2015 to Q4, 2025)&#10;&#10;See Table to Left">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264795</xdr:colOff>
      <xdr:row>0</xdr:row>
      <xdr:rowOff>200025</xdr:rowOff>
    </xdr:from>
    <xdr:to>
      <xdr:col>6</xdr:col>
      <xdr:colOff>742950</xdr:colOff>
      <xdr:row>0</xdr:row>
      <xdr:rowOff>599155</xdr:rowOff>
    </xdr:to>
    <xdr:pic>
      <xdr:nvPicPr>
        <xdr:cNvPr id="2" name="Picture 1" descr="MMB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0870" y="200025"/>
          <a:ext cx="2973705" cy="3991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workbookViewId="0">
      <selection activeCell="I12" sqref="I12"/>
    </sheetView>
  </sheetViews>
  <sheetFormatPr defaultRowHeight="14.4"/>
  <cols>
    <col min="1" max="1" width="24.33203125" customWidth="1"/>
    <col min="2" max="2" width="14.109375" customWidth="1"/>
    <col min="3" max="3" width="14.6640625" customWidth="1"/>
    <col min="4" max="4" width="10.5546875" bestFit="1" customWidth="1"/>
    <col min="7" max="7" width="10.5546875" bestFit="1" customWidth="1"/>
  </cols>
  <sheetData>
    <row r="1" spans="1:13">
      <c r="A1" s="27" t="s">
        <v>146</v>
      </c>
      <c r="B1" s="27"/>
      <c r="C1" s="27"/>
      <c r="D1" s="27"/>
      <c r="E1" s="27"/>
      <c r="F1" s="27"/>
      <c r="G1" s="27"/>
      <c r="H1" s="27"/>
      <c r="I1" s="27"/>
      <c r="J1" s="27"/>
      <c r="K1" s="27"/>
      <c r="L1" s="108"/>
    </row>
    <row r="2" spans="1:13">
      <c r="A2" s="17" t="s">
        <v>89</v>
      </c>
      <c r="B2" s="17">
        <v>2025</v>
      </c>
      <c r="C2" s="17">
        <v>2024</v>
      </c>
      <c r="D2" s="17">
        <v>2023</v>
      </c>
      <c r="E2" s="17">
        <v>2022</v>
      </c>
      <c r="F2" s="17">
        <v>2021</v>
      </c>
      <c r="G2" s="17">
        <v>2020</v>
      </c>
      <c r="H2" s="17">
        <v>2019</v>
      </c>
      <c r="I2" s="17">
        <v>2018</v>
      </c>
      <c r="J2" s="17">
        <v>2017</v>
      </c>
      <c r="K2" s="17">
        <v>2016</v>
      </c>
      <c r="L2" s="17">
        <v>2015</v>
      </c>
    </row>
    <row r="3" spans="1:13">
      <c r="A3" s="20" t="s">
        <v>90</v>
      </c>
      <c r="B3" s="29">
        <v>39164</v>
      </c>
      <c r="C3" s="29">
        <v>36621</v>
      </c>
      <c r="D3" s="110">
        <v>35782</v>
      </c>
      <c r="E3" s="110">
        <v>33624</v>
      </c>
      <c r="F3" s="29">
        <v>34697</v>
      </c>
      <c r="G3" s="29">
        <v>35083</v>
      </c>
      <c r="H3" s="77">
        <v>34732</v>
      </c>
      <c r="I3" s="77">
        <v>33993</v>
      </c>
      <c r="J3" s="29">
        <v>33293</v>
      </c>
      <c r="K3" s="29">
        <v>32447</v>
      </c>
      <c r="L3" s="76">
        <v>32482.078691999999</v>
      </c>
      <c r="M3" s="19"/>
    </row>
    <row r="4" spans="1:13">
      <c r="A4" s="20" t="s">
        <v>91</v>
      </c>
      <c r="B4" s="29">
        <v>356</v>
      </c>
      <c r="C4" s="29">
        <v>339</v>
      </c>
      <c r="D4" s="20">
        <v>331</v>
      </c>
      <c r="E4" s="20">
        <v>308</v>
      </c>
      <c r="F4" s="29">
        <v>306</v>
      </c>
      <c r="G4" s="29">
        <v>308</v>
      </c>
      <c r="H4" s="20">
        <v>305</v>
      </c>
      <c r="I4" s="20">
        <v>301</v>
      </c>
      <c r="J4" s="29">
        <v>295</v>
      </c>
      <c r="K4" s="29">
        <v>294</v>
      </c>
      <c r="L4" s="78">
        <v>280.057616</v>
      </c>
      <c r="M4" s="19"/>
    </row>
    <row r="5" spans="1:13">
      <c r="A5" s="20" t="s">
        <v>82</v>
      </c>
      <c r="B5" s="29">
        <v>689</v>
      </c>
      <c r="C5" s="29">
        <v>641</v>
      </c>
      <c r="D5" s="20">
        <v>597</v>
      </c>
      <c r="E5" s="20">
        <v>551</v>
      </c>
      <c r="F5" s="29">
        <v>535</v>
      </c>
      <c r="G5" s="29">
        <v>530</v>
      </c>
      <c r="H5" s="20">
        <v>527</v>
      </c>
      <c r="I5" s="20">
        <v>536</v>
      </c>
      <c r="J5" s="29">
        <v>548</v>
      </c>
      <c r="K5" s="29">
        <v>543</v>
      </c>
      <c r="L5" s="78">
        <v>517.17272700000001</v>
      </c>
      <c r="M5" s="19"/>
    </row>
    <row r="6" spans="1:13">
      <c r="A6" s="20" t="s">
        <v>83</v>
      </c>
      <c r="B6" s="29">
        <v>4420</v>
      </c>
      <c r="C6" s="29">
        <v>4315</v>
      </c>
      <c r="D6" s="110">
        <v>4381</v>
      </c>
      <c r="E6" s="110">
        <v>4076</v>
      </c>
      <c r="F6" s="29">
        <v>3962</v>
      </c>
      <c r="G6" s="29">
        <v>3923</v>
      </c>
      <c r="H6" s="77">
        <v>3802</v>
      </c>
      <c r="I6" s="20">
        <v>3721</v>
      </c>
      <c r="J6" s="29">
        <v>3669</v>
      </c>
      <c r="K6" s="29">
        <v>3534</v>
      </c>
      <c r="L6" s="76">
        <v>3466.2758409999997</v>
      </c>
      <c r="M6" s="19"/>
    </row>
    <row r="7" spans="1:13">
      <c r="A7" s="20" t="s">
        <v>119</v>
      </c>
      <c r="B7" s="29">
        <v>416</v>
      </c>
      <c r="C7" s="29">
        <v>389</v>
      </c>
      <c r="D7" s="20">
        <v>381</v>
      </c>
      <c r="E7" s="20">
        <v>365</v>
      </c>
      <c r="F7" s="29">
        <v>363</v>
      </c>
      <c r="G7" s="29">
        <v>365</v>
      </c>
      <c r="H7" s="20">
        <v>146</v>
      </c>
      <c r="I7" s="20">
        <v>144</v>
      </c>
      <c r="J7" s="29">
        <v>142</v>
      </c>
      <c r="K7" s="29">
        <v>144</v>
      </c>
      <c r="L7" s="78">
        <v>141.03336200000001</v>
      </c>
      <c r="M7" s="19"/>
    </row>
    <row r="8" spans="1:13">
      <c r="A8" s="21" t="s">
        <v>0</v>
      </c>
      <c r="B8" s="22">
        <v>45044</v>
      </c>
      <c r="C8" s="22">
        <v>42305</v>
      </c>
      <c r="D8" s="22">
        <v>41472</v>
      </c>
      <c r="E8" s="22">
        <v>38924</v>
      </c>
      <c r="F8" s="22">
        <v>39863</v>
      </c>
      <c r="G8" s="22">
        <v>40208</v>
      </c>
      <c r="H8" s="75">
        <v>39513</v>
      </c>
      <c r="I8" s="75">
        <v>38695</v>
      </c>
      <c r="J8" s="22">
        <v>37947</v>
      </c>
      <c r="K8" s="22">
        <v>36961</v>
      </c>
      <c r="L8" s="22">
        <v>36886.61823800001</v>
      </c>
    </row>
    <row r="10" spans="1:13">
      <c r="E10" s="18"/>
      <c r="G10" s="19"/>
    </row>
    <row r="11" spans="1:13">
      <c r="B11" s="18"/>
      <c r="C11" s="18"/>
      <c r="D11" s="18"/>
      <c r="E11" s="18"/>
      <c r="F11" s="18"/>
      <c r="G11" s="18"/>
      <c r="H11" s="18"/>
      <c r="I11" s="18"/>
      <c r="J11" s="18"/>
      <c r="K11" s="18"/>
      <c r="L11" s="18"/>
    </row>
    <row r="12" spans="1:13">
      <c r="G12" s="19"/>
      <c r="H12" s="19"/>
      <c r="K12" s="26"/>
    </row>
    <row r="13" spans="1:13">
      <c r="G13" s="19"/>
      <c r="H13" s="19"/>
    </row>
    <row r="14" spans="1:13">
      <c r="G14" s="19"/>
      <c r="H14" s="19"/>
    </row>
    <row r="15" spans="1:13">
      <c r="G15" s="19"/>
      <c r="H15" s="19"/>
    </row>
    <row r="16" spans="1:13">
      <c r="G16" s="19"/>
      <c r="H16" s="19"/>
    </row>
    <row r="28" spans="1:3">
      <c r="A28" t="s">
        <v>120</v>
      </c>
    </row>
    <row r="30" spans="1:3">
      <c r="A30" s="25" t="s">
        <v>94</v>
      </c>
      <c r="B30" s="25"/>
      <c r="C30" s="2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workbookViewId="0">
      <selection activeCell="S7" sqref="S7"/>
    </sheetView>
  </sheetViews>
  <sheetFormatPr defaultRowHeight="14.4"/>
  <cols>
    <col min="1" max="1" width="16.5546875" customWidth="1"/>
    <col min="2" max="4" width="11.5546875" bestFit="1" customWidth="1"/>
  </cols>
  <sheetData>
    <row r="1" spans="1:4">
      <c r="A1" s="27" t="s">
        <v>144</v>
      </c>
      <c r="B1" s="27"/>
      <c r="C1" s="27"/>
      <c r="D1" s="27"/>
    </row>
    <row r="2" spans="1:4" ht="28.8">
      <c r="A2" s="12" t="s">
        <v>109</v>
      </c>
      <c r="B2" s="10" t="s">
        <v>1</v>
      </c>
      <c r="C2" s="10" t="s">
        <v>86</v>
      </c>
      <c r="D2" s="10" t="s">
        <v>0</v>
      </c>
    </row>
    <row r="3" spans="1:4">
      <c r="A3" s="11">
        <v>2015</v>
      </c>
      <c r="B3" s="76">
        <v>11755.660287000001</v>
      </c>
      <c r="C3" s="76">
        <v>21244</v>
      </c>
      <c r="D3" s="76">
        <v>32999</v>
      </c>
    </row>
    <row r="4" spans="1:4">
      <c r="A4" s="11">
        <v>2016</v>
      </c>
      <c r="B4" s="77">
        <v>11789</v>
      </c>
      <c r="C4" s="77">
        <v>21201</v>
      </c>
      <c r="D4" s="125">
        <v>32990</v>
      </c>
    </row>
    <row r="5" spans="1:4">
      <c r="A5" s="11">
        <v>2017</v>
      </c>
      <c r="B5" s="77">
        <v>12174</v>
      </c>
      <c r="C5" s="77">
        <v>21668</v>
      </c>
      <c r="D5" s="125">
        <v>33842</v>
      </c>
    </row>
    <row r="6" spans="1:4">
      <c r="A6" s="11">
        <v>2018</v>
      </c>
      <c r="B6" s="77">
        <v>12518</v>
      </c>
      <c r="C6" s="77">
        <v>22012</v>
      </c>
      <c r="D6" s="125">
        <v>34529</v>
      </c>
    </row>
    <row r="7" spans="1:4">
      <c r="A7" s="11">
        <v>2019</v>
      </c>
      <c r="B7" s="77">
        <v>12870</v>
      </c>
      <c r="C7" s="77">
        <v>22390</v>
      </c>
      <c r="D7" s="125">
        <v>35260</v>
      </c>
    </row>
    <row r="8" spans="1:4">
      <c r="A8" s="11">
        <v>2020</v>
      </c>
      <c r="B8" s="77">
        <v>13072</v>
      </c>
      <c r="C8" s="77">
        <v>22541</v>
      </c>
      <c r="D8" s="125">
        <v>35613</v>
      </c>
    </row>
    <row r="9" spans="1:4">
      <c r="A9" s="107">
        <v>2021</v>
      </c>
      <c r="B9" s="29">
        <v>12812</v>
      </c>
      <c r="C9" s="29">
        <v>22420</v>
      </c>
      <c r="D9" s="29">
        <v>35232</v>
      </c>
    </row>
    <row r="10" spans="1:4">
      <c r="A10" s="107">
        <v>2022</v>
      </c>
      <c r="B10" s="29">
        <v>12329</v>
      </c>
      <c r="C10" s="29">
        <v>21846</v>
      </c>
      <c r="D10" s="29">
        <v>34175</v>
      </c>
    </row>
    <row r="11" spans="1:4">
      <c r="A11" s="107">
        <v>2023</v>
      </c>
      <c r="B11" s="29">
        <v>13190</v>
      </c>
      <c r="C11" s="29">
        <v>23189</v>
      </c>
      <c r="D11" s="29">
        <v>36379</v>
      </c>
    </row>
    <row r="12" spans="1:4">
      <c r="A12" s="107">
        <v>2024</v>
      </c>
      <c r="B12" s="29">
        <v>14059</v>
      </c>
      <c r="C12" s="29">
        <v>23204</v>
      </c>
      <c r="D12" s="29">
        <v>37262</v>
      </c>
    </row>
    <row r="13" spans="1:4">
      <c r="A13" s="107">
        <v>2025</v>
      </c>
      <c r="B13" s="29">
        <v>15452</v>
      </c>
      <c r="C13" s="29">
        <v>24401</v>
      </c>
      <c r="D13" s="29">
        <v>39853</v>
      </c>
    </row>
    <row r="14" spans="1:4">
      <c r="A14" s="79"/>
      <c r="B14" s="122"/>
      <c r="C14" s="79"/>
      <c r="D14" s="79"/>
    </row>
    <row r="15" spans="1:4" ht="15" customHeight="1">
      <c r="A15" s="79"/>
      <c r="B15" s="122"/>
      <c r="C15" s="79"/>
      <c r="D15" s="79"/>
    </row>
    <row r="16" spans="1:4">
      <c r="A16" s="79"/>
      <c r="B16" s="122"/>
      <c r="C16" s="79"/>
      <c r="D16" s="79"/>
    </row>
    <row r="17" spans="1:4">
      <c r="A17" s="79"/>
      <c r="B17" s="79"/>
      <c r="C17" s="79"/>
      <c r="D17" s="79"/>
    </row>
    <row r="18" spans="1:4">
      <c r="A18" s="79"/>
      <c r="B18" s="79"/>
      <c r="C18" s="79"/>
      <c r="D18" s="79"/>
    </row>
    <row r="19" spans="1:4" ht="15" customHeight="1"/>
    <row r="20" spans="1:4" ht="83.25" customHeight="1">
      <c r="A20" s="81" t="s">
        <v>145</v>
      </c>
    </row>
    <row r="21" spans="1:4" ht="15" hidden="1" customHeight="1">
      <c r="A21" s="81" t="s">
        <v>108</v>
      </c>
    </row>
    <row r="22" spans="1:4" ht="15" hidden="1" customHeight="1"/>
    <row r="23" spans="1:4" ht="15" hidden="1" customHeight="1">
      <c r="A23" s="25" t="s">
        <v>94</v>
      </c>
    </row>
    <row r="24" spans="1:4" ht="15" hidden="1" customHeight="1"/>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workbookViewId="0">
      <selection activeCell="C20" sqref="C20"/>
    </sheetView>
  </sheetViews>
  <sheetFormatPr defaultRowHeight="14.4"/>
  <cols>
    <col min="1" max="1" width="16.5546875" customWidth="1"/>
    <col min="2" max="4" width="11.5546875" bestFit="1" customWidth="1"/>
  </cols>
  <sheetData>
    <row r="1" spans="1:4">
      <c r="A1" s="27" t="s">
        <v>143</v>
      </c>
      <c r="B1" s="27"/>
      <c r="C1" s="27"/>
      <c r="D1" s="27"/>
    </row>
    <row r="2" spans="1:4" ht="28.8">
      <c r="A2" s="12" t="s">
        <v>87</v>
      </c>
      <c r="B2" s="10" t="s">
        <v>1</v>
      </c>
      <c r="C2" s="10" t="s">
        <v>86</v>
      </c>
      <c r="D2" s="10" t="s">
        <v>0</v>
      </c>
    </row>
    <row r="3" spans="1:4">
      <c r="A3" s="11" t="s">
        <v>93</v>
      </c>
      <c r="B3" s="15">
        <v>15490.364667</v>
      </c>
      <c r="C3" s="15">
        <v>21518.726391000004</v>
      </c>
      <c r="D3" s="15">
        <v>37009.091058000005</v>
      </c>
    </row>
    <row r="4" spans="1:4">
      <c r="A4" s="11" t="s">
        <v>95</v>
      </c>
      <c r="B4" s="15">
        <v>15703</v>
      </c>
      <c r="C4" s="15">
        <v>21631</v>
      </c>
      <c r="D4" s="15">
        <v>37335</v>
      </c>
    </row>
    <row r="5" spans="1:4">
      <c r="A5" s="11" t="s">
        <v>103</v>
      </c>
      <c r="B5" s="15">
        <v>16490</v>
      </c>
      <c r="C5" s="15">
        <v>22024</v>
      </c>
      <c r="D5" s="15">
        <v>38514</v>
      </c>
    </row>
    <row r="6" spans="1:4">
      <c r="A6" s="11" t="s">
        <v>113</v>
      </c>
      <c r="B6" s="15">
        <v>16631</v>
      </c>
      <c r="C6" s="15">
        <v>22552</v>
      </c>
      <c r="D6" s="15">
        <v>39183</v>
      </c>
    </row>
    <row r="7" spans="1:4">
      <c r="A7" s="11" t="s">
        <v>115</v>
      </c>
      <c r="B7" s="15">
        <v>17078</v>
      </c>
      <c r="C7" s="15">
        <v>22798</v>
      </c>
      <c r="D7" s="15">
        <v>39846</v>
      </c>
    </row>
    <row r="8" spans="1:4">
      <c r="A8" s="11" t="s">
        <v>117</v>
      </c>
      <c r="B8" s="15">
        <v>17460</v>
      </c>
      <c r="C8" s="15">
        <v>23042</v>
      </c>
      <c r="D8" s="15">
        <v>40503</v>
      </c>
    </row>
    <row r="9" spans="1:4">
      <c r="A9" s="11" t="s">
        <v>121</v>
      </c>
      <c r="B9" s="15">
        <v>17213</v>
      </c>
      <c r="C9" s="15">
        <v>22647</v>
      </c>
      <c r="D9" s="15">
        <v>39860</v>
      </c>
    </row>
    <row r="10" spans="1:4">
      <c r="A10" s="11" t="s">
        <v>125</v>
      </c>
      <c r="B10" s="15">
        <v>16988</v>
      </c>
      <c r="C10" s="15">
        <v>22661</v>
      </c>
      <c r="D10" s="15">
        <v>39649</v>
      </c>
    </row>
    <row r="11" spans="1:4">
      <c r="A11" s="11" t="s">
        <v>129</v>
      </c>
      <c r="B11" s="15">
        <v>18006</v>
      </c>
      <c r="C11" s="15">
        <v>23016</v>
      </c>
      <c r="D11" s="15">
        <v>41022</v>
      </c>
    </row>
    <row r="12" spans="1:4">
      <c r="A12" s="11" t="s">
        <v>136</v>
      </c>
      <c r="B12" s="15">
        <v>19330</v>
      </c>
      <c r="C12" s="15">
        <v>24183</v>
      </c>
      <c r="D12" s="15">
        <v>43513</v>
      </c>
    </row>
    <row r="13" spans="1:4">
      <c r="A13" s="11" t="s">
        <v>142</v>
      </c>
      <c r="B13" s="15">
        <v>20508</v>
      </c>
      <c r="C13" s="15">
        <v>25091</v>
      </c>
      <c r="D13" s="15">
        <v>45599</v>
      </c>
    </row>
    <row r="14" spans="1:4">
      <c r="B14" s="70"/>
      <c r="C14" s="70"/>
      <c r="D14" s="70"/>
    </row>
    <row r="15" spans="1:4" ht="15" customHeight="1">
      <c r="A15" s="79"/>
      <c r="B15" s="79"/>
      <c r="C15" s="79"/>
      <c r="D15" s="79"/>
    </row>
    <row r="16" spans="1:4">
      <c r="A16" s="79"/>
      <c r="B16" s="79"/>
      <c r="C16" s="79"/>
      <c r="D16" s="79"/>
    </row>
    <row r="17" spans="1:4">
      <c r="A17" s="79"/>
      <c r="B17" s="121"/>
      <c r="C17" s="121"/>
      <c r="D17" s="121"/>
    </row>
    <row r="20" spans="1:4" ht="15" customHeight="1"/>
    <row r="21" spans="1:4">
      <c r="A21" s="81"/>
    </row>
    <row r="22" spans="1:4" ht="15" hidden="1" customHeight="1">
      <c r="A22" s="81" t="s">
        <v>108</v>
      </c>
    </row>
    <row r="23" spans="1:4" ht="15" hidden="1" customHeight="1">
      <c r="A23" s="106" t="s">
        <v>118</v>
      </c>
    </row>
    <row r="24" spans="1:4" ht="15" customHeight="1">
      <c r="A24" s="106"/>
    </row>
    <row r="25" spans="1:4">
      <c r="A25" s="81" t="s">
        <v>107</v>
      </c>
    </row>
    <row r="26" spans="1:4">
      <c r="A26" s="124" t="s">
        <v>94</v>
      </c>
    </row>
  </sheetData>
  <phoneticPr fontId="13"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1"/>
  <sheetViews>
    <sheetView tabSelected="1" workbookViewId="0">
      <selection activeCell="N9" sqref="N9"/>
    </sheetView>
  </sheetViews>
  <sheetFormatPr defaultRowHeight="14.4"/>
  <cols>
    <col min="1" max="1" width="32.33203125" customWidth="1"/>
    <col min="2" max="2" width="11" style="112" customWidth="1"/>
    <col min="3" max="3" width="10.33203125" style="112" customWidth="1"/>
    <col min="4" max="4" width="10.5546875" style="112" customWidth="1"/>
    <col min="5" max="5" width="4.109375" customWidth="1"/>
    <col min="6" max="6" width="12.44140625" customWidth="1"/>
    <col min="7" max="7" width="11.33203125" customWidth="1"/>
    <col min="8" max="8" width="9.44140625" customWidth="1"/>
    <col min="9" max="9" width="4.88671875" customWidth="1"/>
    <col min="10" max="10" width="12.44140625" customWidth="1"/>
    <col min="11" max="11" width="10.88671875" customWidth="1"/>
    <col min="12" max="12" width="12.33203125" customWidth="1"/>
    <col min="14" max="14" width="10.88671875" bestFit="1" customWidth="1"/>
  </cols>
  <sheetData>
    <row r="1" spans="1:14" ht="58.5" customHeight="1">
      <c r="A1" s="82"/>
      <c r="E1" s="82"/>
      <c r="F1" s="82"/>
      <c r="G1" s="82"/>
      <c r="H1" s="82"/>
      <c r="I1" s="82"/>
      <c r="J1" s="82"/>
      <c r="K1" s="82"/>
      <c r="L1" s="82"/>
    </row>
    <row r="2" spans="1:14" ht="20.25" customHeight="1">
      <c r="A2" s="28" t="s">
        <v>137</v>
      </c>
      <c r="B2" s="113"/>
      <c r="C2" s="113"/>
      <c r="D2" s="113"/>
      <c r="E2" s="28"/>
      <c r="F2" s="28"/>
      <c r="G2" s="28"/>
      <c r="H2" s="28"/>
      <c r="I2" s="28"/>
      <c r="J2" s="28"/>
      <c r="K2" s="28"/>
      <c r="L2" s="28"/>
    </row>
    <row r="3" spans="1:14" ht="23.25" customHeight="1">
      <c r="A3" s="83" t="s">
        <v>114</v>
      </c>
      <c r="B3" s="113"/>
      <c r="C3" s="113"/>
      <c r="D3" s="113"/>
      <c r="E3" s="80"/>
      <c r="F3" s="80"/>
      <c r="G3" s="80"/>
      <c r="H3" s="80"/>
      <c r="I3" s="80"/>
      <c r="J3" s="80"/>
      <c r="K3" s="80"/>
      <c r="L3" s="80"/>
    </row>
    <row r="4" spans="1:14">
      <c r="B4" s="58" t="s">
        <v>138</v>
      </c>
      <c r="C4" s="114"/>
      <c r="D4" s="115"/>
      <c r="E4" s="7"/>
      <c r="F4" s="58" t="s">
        <v>130</v>
      </c>
      <c r="G4" s="59"/>
      <c r="H4" s="60"/>
      <c r="I4" s="7"/>
      <c r="J4" s="58" t="s">
        <v>139</v>
      </c>
      <c r="K4" s="59"/>
      <c r="L4" s="60"/>
    </row>
    <row r="5" spans="1:14" ht="28.8">
      <c r="A5" s="36" t="s">
        <v>90</v>
      </c>
      <c r="B5" s="41" t="s">
        <v>1</v>
      </c>
      <c r="C5" s="42" t="s">
        <v>86</v>
      </c>
      <c r="D5" s="40" t="s">
        <v>0</v>
      </c>
      <c r="E5" s="6"/>
      <c r="F5" s="41" t="s">
        <v>1</v>
      </c>
      <c r="G5" s="42" t="s">
        <v>86</v>
      </c>
      <c r="H5" s="40" t="s">
        <v>0</v>
      </c>
      <c r="I5" s="16"/>
      <c r="J5" s="41" t="s">
        <v>1</v>
      </c>
      <c r="K5" s="42" t="s">
        <v>86</v>
      </c>
      <c r="L5" s="40" t="s">
        <v>0</v>
      </c>
    </row>
    <row r="6" spans="1:14">
      <c r="A6" s="71" t="s">
        <v>15</v>
      </c>
      <c r="B6" s="85">
        <v>6.3187340000000001</v>
      </c>
      <c r="C6" s="86">
        <v>0</v>
      </c>
      <c r="D6" s="88">
        <v>6.3187340000000001</v>
      </c>
      <c r="E6" s="87"/>
      <c r="F6" s="85">
        <v>6.0259790000000004</v>
      </c>
      <c r="G6" s="86">
        <v>0</v>
      </c>
      <c r="H6" s="88">
        <v>6.0259790000000004</v>
      </c>
      <c r="I6" s="44"/>
      <c r="J6" s="45">
        <f>B6-F6</f>
        <v>0.29275499999999965</v>
      </c>
      <c r="K6" s="46">
        <f>C6-G6</f>
        <v>0</v>
      </c>
      <c r="L6" s="47">
        <f>D6-H6</f>
        <v>0.29275499999999965</v>
      </c>
      <c r="N6" s="19"/>
    </row>
    <row r="7" spans="1:14">
      <c r="A7" s="71" t="s">
        <v>25</v>
      </c>
      <c r="B7" s="89">
        <v>104.338187</v>
      </c>
      <c r="C7" s="86">
        <v>447.05319300000002</v>
      </c>
      <c r="D7" s="90">
        <v>551.39138000000003</v>
      </c>
      <c r="E7" s="87"/>
      <c r="F7" s="89">
        <v>97.832028999999991</v>
      </c>
      <c r="G7" s="86">
        <v>436.972734</v>
      </c>
      <c r="H7" s="90">
        <v>534.80476299999998</v>
      </c>
      <c r="I7" s="44"/>
      <c r="J7" s="48">
        <f t="shared" ref="J7:J77" si="0">B7-F7</f>
        <v>6.5061580000000134</v>
      </c>
      <c r="K7" s="46">
        <f t="shared" ref="K7:K77" si="1">C7-G7</f>
        <v>10.080459000000019</v>
      </c>
      <c r="L7" s="49">
        <f t="shared" ref="L7:L77" si="2">D7-H7</f>
        <v>16.586617000000047</v>
      </c>
      <c r="N7" s="19"/>
    </row>
    <row r="8" spans="1:14">
      <c r="A8" s="71" t="s">
        <v>44</v>
      </c>
      <c r="B8" s="89">
        <v>2.7056329999999997</v>
      </c>
      <c r="C8" s="86">
        <v>66.125312999999991</v>
      </c>
      <c r="D8" s="90">
        <v>68.830945999999997</v>
      </c>
      <c r="E8" s="87"/>
      <c r="F8" s="89">
        <v>2.5469020000000002</v>
      </c>
      <c r="G8" s="86">
        <v>63.048854999999989</v>
      </c>
      <c r="H8" s="90">
        <v>65.595756999999992</v>
      </c>
      <c r="I8" s="44"/>
      <c r="J8" s="48">
        <f t="shared" si="0"/>
        <v>0.15873099999999951</v>
      </c>
      <c r="K8" s="46">
        <f t="shared" si="1"/>
        <v>3.0764580000000024</v>
      </c>
      <c r="L8" s="49">
        <f t="shared" si="2"/>
        <v>3.2351890000000054</v>
      </c>
      <c r="N8" s="19"/>
    </row>
    <row r="9" spans="1:14">
      <c r="A9" s="43" t="s">
        <v>104</v>
      </c>
      <c r="B9" s="89">
        <v>4.5428459999999999</v>
      </c>
      <c r="C9" s="86">
        <v>0</v>
      </c>
      <c r="D9" s="90">
        <v>4.5428459999999999</v>
      </c>
      <c r="E9" s="87"/>
      <c r="F9" s="89">
        <v>4.38124</v>
      </c>
      <c r="G9" s="86">
        <v>0</v>
      </c>
      <c r="H9" s="90">
        <v>4.38124</v>
      </c>
      <c r="I9" s="44"/>
      <c r="J9" s="48">
        <f t="shared" si="0"/>
        <v>0.16160599999999992</v>
      </c>
      <c r="K9" s="46">
        <f t="shared" si="1"/>
        <v>0</v>
      </c>
      <c r="L9" s="49">
        <f t="shared" si="2"/>
        <v>0.16160599999999992</v>
      </c>
      <c r="N9" s="19"/>
    </row>
    <row r="10" spans="1:14">
      <c r="A10" s="71" t="s">
        <v>2</v>
      </c>
      <c r="B10" s="89">
        <v>171.32803900000005</v>
      </c>
      <c r="C10" s="86">
        <v>322.19922700000006</v>
      </c>
      <c r="D10" s="90">
        <v>493.52726600000011</v>
      </c>
      <c r="E10" s="87"/>
      <c r="F10" s="89">
        <v>182.543576</v>
      </c>
      <c r="G10" s="86">
        <v>317.00789899999984</v>
      </c>
      <c r="H10" s="90">
        <v>499.55147499999987</v>
      </c>
      <c r="I10" s="44"/>
      <c r="J10" s="48">
        <f t="shared" si="0"/>
        <v>-11.215536999999955</v>
      </c>
      <c r="K10" s="46">
        <f t="shared" si="1"/>
        <v>5.191328000000226</v>
      </c>
      <c r="L10" s="49">
        <f t="shared" si="2"/>
        <v>-6.0242089999997575</v>
      </c>
      <c r="N10" s="19"/>
    </row>
    <row r="11" spans="1:14">
      <c r="A11" s="71" t="s">
        <v>18</v>
      </c>
      <c r="B11" s="89">
        <v>1.999995</v>
      </c>
      <c r="C11" s="86">
        <v>0</v>
      </c>
      <c r="D11" s="90">
        <v>1.999995</v>
      </c>
      <c r="E11" s="87"/>
      <c r="F11" s="89">
        <v>2.999994</v>
      </c>
      <c r="G11" s="86">
        <v>0</v>
      </c>
      <c r="H11" s="90">
        <v>2.999994</v>
      </c>
      <c r="I11" s="44"/>
      <c r="J11" s="48">
        <f t="shared" si="0"/>
        <v>-0.99999900000000008</v>
      </c>
      <c r="K11" s="46">
        <f t="shared" si="1"/>
        <v>0</v>
      </c>
      <c r="L11" s="49">
        <f t="shared" si="2"/>
        <v>-0.99999900000000008</v>
      </c>
      <c r="N11" s="19"/>
    </row>
    <row r="12" spans="1:14">
      <c r="A12" s="71" t="s">
        <v>5</v>
      </c>
      <c r="B12" s="89">
        <v>36.053372000000003</v>
      </c>
      <c r="C12" s="86">
        <v>9.977091999999999</v>
      </c>
      <c r="D12" s="90">
        <v>46.030464000000002</v>
      </c>
      <c r="E12" s="87"/>
      <c r="F12" s="89">
        <v>32.406942999999998</v>
      </c>
      <c r="G12" s="86">
        <v>14.350726000000002</v>
      </c>
      <c r="H12" s="90">
        <v>46.757669</v>
      </c>
      <c r="I12" s="44"/>
      <c r="J12" s="48">
        <f t="shared" si="0"/>
        <v>3.6464290000000048</v>
      </c>
      <c r="K12" s="46">
        <f t="shared" si="1"/>
        <v>-4.3736340000000027</v>
      </c>
      <c r="L12" s="49">
        <f t="shared" si="2"/>
        <v>-0.72720499999999788</v>
      </c>
      <c r="N12" s="19"/>
    </row>
    <row r="13" spans="1:14">
      <c r="A13" s="71" t="s">
        <v>14</v>
      </c>
      <c r="B13" s="89">
        <v>6.6370380000000004</v>
      </c>
      <c r="C13" s="86">
        <v>0</v>
      </c>
      <c r="D13" s="90">
        <v>6.6370380000000004</v>
      </c>
      <c r="E13" s="87"/>
      <c r="F13" s="89">
        <v>6.578449</v>
      </c>
      <c r="G13" s="86">
        <v>0</v>
      </c>
      <c r="H13" s="90">
        <v>6.578449</v>
      </c>
      <c r="I13" s="44"/>
      <c r="J13" s="48">
        <f t="shared" si="0"/>
        <v>5.8589000000000446E-2</v>
      </c>
      <c r="K13" s="46">
        <f t="shared" si="1"/>
        <v>0</v>
      </c>
      <c r="L13" s="49">
        <f t="shared" si="2"/>
        <v>5.8589000000000446E-2</v>
      </c>
      <c r="N13" s="19"/>
    </row>
    <row r="14" spans="1:14">
      <c r="A14" s="71" t="s">
        <v>22</v>
      </c>
      <c r="B14" s="89">
        <v>4.5854660000000003</v>
      </c>
      <c r="C14" s="86">
        <v>15.997457000000001</v>
      </c>
      <c r="D14" s="90">
        <v>20.582923000000001</v>
      </c>
      <c r="E14" s="87"/>
      <c r="F14" s="89">
        <v>3.4857740000000002</v>
      </c>
      <c r="G14" s="86">
        <v>15.329291000000001</v>
      </c>
      <c r="H14" s="90">
        <v>18.815065000000001</v>
      </c>
      <c r="I14" s="44"/>
      <c r="J14" s="48">
        <f t="shared" si="0"/>
        <v>1.0996920000000001</v>
      </c>
      <c r="K14" s="46">
        <f t="shared" si="1"/>
        <v>0.66816599999999937</v>
      </c>
      <c r="L14" s="49">
        <f t="shared" si="2"/>
        <v>1.7678580000000004</v>
      </c>
      <c r="N14" s="19"/>
    </row>
    <row r="15" spans="1:14">
      <c r="A15" s="71" t="s">
        <v>45</v>
      </c>
      <c r="B15" s="89">
        <v>4.1781160000000002</v>
      </c>
      <c r="C15" s="86">
        <v>0</v>
      </c>
      <c r="D15" s="90">
        <v>4.1781160000000002</v>
      </c>
      <c r="E15" s="87"/>
      <c r="F15" s="89">
        <v>3.2182599999999999</v>
      </c>
      <c r="G15" s="86">
        <v>0.14155300000000004</v>
      </c>
      <c r="H15" s="90">
        <v>3.3598129999999999</v>
      </c>
      <c r="I15" s="44"/>
      <c r="J15" s="48">
        <f t="shared" si="0"/>
        <v>0.95985600000000026</v>
      </c>
      <c r="K15" s="46">
        <f t="shared" si="1"/>
        <v>-0.14155300000000004</v>
      </c>
      <c r="L15" s="49">
        <f t="shared" si="2"/>
        <v>0.81830300000000022</v>
      </c>
      <c r="N15" s="19"/>
    </row>
    <row r="16" spans="1:14">
      <c r="A16" s="71" t="s">
        <v>6</v>
      </c>
      <c r="B16" s="89">
        <v>2.9999950000000002</v>
      </c>
      <c r="C16" s="86">
        <v>0</v>
      </c>
      <c r="D16" s="90">
        <v>2.9999950000000002</v>
      </c>
      <c r="E16" s="87"/>
      <c r="F16" s="89">
        <v>2.999994</v>
      </c>
      <c r="G16" s="86">
        <v>0</v>
      </c>
      <c r="H16" s="90">
        <v>2.999994</v>
      </c>
      <c r="I16" s="44"/>
      <c r="J16" s="48">
        <f t="shared" si="0"/>
        <v>1.000000000139778E-6</v>
      </c>
      <c r="K16" s="46">
        <f t="shared" si="1"/>
        <v>0</v>
      </c>
      <c r="L16" s="49">
        <f t="shared" si="2"/>
        <v>1.000000000139778E-6</v>
      </c>
      <c r="N16" s="19"/>
    </row>
    <row r="17" spans="1:14">
      <c r="A17" s="71" t="s">
        <v>97</v>
      </c>
      <c r="B17" s="89">
        <v>0</v>
      </c>
      <c r="C17" s="86">
        <v>6.2857000000000003</v>
      </c>
      <c r="D17" s="90">
        <v>6.2857000000000003</v>
      </c>
      <c r="E17" s="87"/>
      <c r="F17" s="89">
        <v>0</v>
      </c>
      <c r="G17" s="86">
        <v>6.7196259999999999</v>
      </c>
      <c r="H17" s="90">
        <v>6.7196259999999999</v>
      </c>
      <c r="I17" s="44"/>
      <c r="J17" s="48">
        <f>B17-F17</f>
        <v>0</v>
      </c>
      <c r="K17" s="46">
        <f>C17-G17</f>
        <v>-0.43392599999999959</v>
      </c>
      <c r="L17" s="49">
        <f>D17-H17</f>
        <v>-0.43392599999999959</v>
      </c>
      <c r="N17" s="19"/>
    </row>
    <row r="18" spans="1:14">
      <c r="A18" s="71" t="s">
        <v>35</v>
      </c>
      <c r="B18" s="89">
        <v>15.355321</v>
      </c>
      <c r="C18" s="86">
        <v>0</v>
      </c>
      <c r="D18" s="90">
        <v>15.355321</v>
      </c>
      <c r="E18" s="87"/>
      <c r="F18" s="89">
        <v>14.110242</v>
      </c>
      <c r="G18" s="86">
        <v>0</v>
      </c>
      <c r="H18" s="90">
        <v>14.110242</v>
      </c>
      <c r="I18" s="44"/>
      <c r="J18" s="48">
        <f t="shared" si="0"/>
        <v>1.2450790000000005</v>
      </c>
      <c r="K18" s="46">
        <f t="shared" si="1"/>
        <v>0</v>
      </c>
      <c r="L18" s="49">
        <f t="shared" si="2"/>
        <v>1.2450790000000005</v>
      </c>
      <c r="N18" s="19"/>
    </row>
    <row r="19" spans="1:14">
      <c r="A19" s="71" t="s">
        <v>43</v>
      </c>
      <c r="B19" s="89">
        <v>8.9218569999999993</v>
      </c>
      <c r="C19" s="86">
        <v>0</v>
      </c>
      <c r="D19" s="90">
        <v>8.9218569999999993</v>
      </c>
      <c r="E19" s="87"/>
      <c r="F19" s="89">
        <v>8.0089059999999996</v>
      </c>
      <c r="G19" s="86">
        <v>0</v>
      </c>
      <c r="H19" s="90">
        <v>8.0089059999999996</v>
      </c>
      <c r="I19" s="44"/>
      <c r="J19" s="48">
        <f t="shared" si="0"/>
        <v>0.91295099999999962</v>
      </c>
      <c r="K19" s="46">
        <f t="shared" si="1"/>
        <v>0</v>
      </c>
      <c r="L19" s="49">
        <f t="shared" si="2"/>
        <v>0.91295099999999962</v>
      </c>
      <c r="N19" s="19"/>
    </row>
    <row r="20" spans="1:14">
      <c r="A20" s="111" t="s">
        <v>131</v>
      </c>
      <c r="B20" s="89">
        <v>7.7946229999999996</v>
      </c>
      <c r="C20" s="86">
        <v>0</v>
      </c>
      <c r="D20" s="90">
        <v>7.7946229999999996</v>
      </c>
      <c r="E20" s="87"/>
      <c r="F20" s="89">
        <v>0.88571299999999997</v>
      </c>
      <c r="G20" s="86">
        <v>0</v>
      </c>
      <c r="H20" s="90">
        <v>0.88571299999999997</v>
      </c>
      <c r="I20" s="44"/>
      <c r="J20" s="48">
        <f t="shared" ref="J20:J49" si="3">B20-F20</f>
        <v>6.9089099999999997</v>
      </c>
      <c r="K20" s="46">
        <f t="shared" ref="K20:K49" si="4">C20-G20</f>
        <v>0</v>
      </c>
      <c r="L20" s="49">
        <f t="shared" ref="L20:L49" si="5">D20-H20</f>
        <v>6.9089099999999997</v>
      </c>
      <c r="N20" s="19"/>
    </row>
    <row r="21" spans="1:14">
      <c r="A21" s="111" t="s">
        <v>147</v>
      </c>
      <c r="B21" s="89">
        <v>80.915424000000002</v>
      </c>
      <c r="C21" s="86">
        <v>11.736581999999999</v>
      </c>
      <c r="D21" s="90">
        <v>92.652006</v>
      </c>
      <c r="E21" s="87"/>
      <c r="F21" s="89">
        <v>15.855753999999999</v>
      </c>
      <c r="G21" s="86">
        <v>0</v>
      </c>
      <c r="H21" s="90">
        <v>15.855753999999999</v>
      </c>
      <c r="I21" s="44"/>
      <c r="J21" s="48">
        <f t="shared" si="3"/>
        <v>65.059669999999997</v>
      </c>
      <c r="K21" s="46">
        <f t="shared" si="4"/>
        <v>11.736581999999999</v>
      </c>
      <c r="L21" s="49">
        <f t="shared" si="5"/>
        <v>76.796251999999996</v>
      </c>
      <c r="N21" s="19"/>
    </row>
    <row r="22" spans="1:14">
      <c r="A22" s="71" t="s">
        <v>46</v>
      </c>
      <c r="B22" s="89">
        <v>3.3955299999999999</v>
      </c>
      <c r="C22" s="86">
        <v>0</v>
      </c>
      <c r="D22" s="90">
        <v>3.3955299999999999</v>
      </c>
      <c r="E22" s="87"/>
      <c r="F22" s="89">
        <v>2.6549049999999998</v>
      </c>
      <c r="G22" s="86">
        <v>0</v>
      </c>
      <c r="H22" s="90">
        <v>2.6549049999999998</v>
      </c>
      <c r="I22" s="44"/>
      <c r="J22" s="48">
        <f t="shared" si="3"/>
        <v>0.74062500000000009</v>
      </c>
      <c r="K22" s="46">
        <f t="shared" si="4"/>
        <v>0</v>
      </c>
      <c r="L22" s="49">
        <f t="shared" si="5"/>
        <v>0.74062500000000009</v>
      </c>
      <c r="N22" s="19"/>
    </row>
    <row r="23" spans="1:14">
      <c r="A23" s="71" t="s">
        <v>55</v>
      </c>
      <c r="B23" s="89">
        <v>0</v>
      </c>
      <c r="C23" s="86">
        <v>5.5298980000000002</v>
      </c>
      <c r="D23" s="90">
        <v>5.5298980000000002</v>
      </c>
      <c r="E23" s="87"/>
      <c r="F23" s="89">
        <v>0</v>
      </c>
      <c r="G23" s="86">
        <v>5.7499880000000001</v>
      </c>
      <c r="H23" s="90">
        <v>5.7499880000000001</v>
      </c>
      <c r="I23" s="44"/>
      <c r="J23" s="48">
        <f t="shared" si="3"/>
        <v>0</v>
      </c>
      <c r="K23" s="46">
        <f t="shared" si="4"/>
        <v>-0.2200899999999999</v>
      </c>
      <c r="L23" s="49">
        <f t="shared" si="5"/>
        <v>-0.2200899999999999</v>
      </c>
      <c r="N23" s="19"/>
    </row>
    <row r="24" spans="1:14">
      <c r="A24" s="71" t="s">
        <v>141</v>
      </c>
      <c r="B24" s="89">
        <v>4.9999890000000002</v>
      </c>
      <c r="C24" s="86">
        <v>0</v>
      </c>
      <c r="D24" s="90">
        <v>4.9999890000000002</v>
      </c>
      <c r="E24" s="87"/>
      <c r="F24" s="89">
        <v>0</v>
      </c>
      <c r="G24" s="86">
        <v>0</v>
      </c>
      <c r="H24" s="90">
        <v>0</v>
      </c>
      <c r="I24" s="44"/>
      <c r="J24" s="48">
        <f t="shared" si="3"/>
        <v>4.9999890000000002</v>
      </c>
      <c r="K24" s="46">
        <f t="shared" si="4"/>
        <v>0</v>
      </c>
      <c r="L24" s="49">
        <f t="shared" si="5"/>
        <v>4.9999890000000002</v>
      </c>
      <c r="N24" s="19"/>
    </row>
    <row r="25" spans="1:14">
      <c r="A25" s="120" t="s">
        <v>132</v>
      </c>
      <c r="B25" s="89">
        <v>0</v>
      </c>
      <c r="C25" s="86">
        <v>3.7560959999999999</v>
      </c>
      <c r="D25" s="90">
        <v>3.7560959999999999</v>
      </c>
      <c r="E25" s="87"/>
      <c r="F25" s="89">
        <v>0</v>
      </c>
      <c r="G25" s="86">
        <v>1.5714239999999999</v>
      </c>
      <c r="H25" s="90">
        <v>1.5714239999999999</v>
      </c>
      <c r="I25" s="44"/>
      <c r="J25" s="48">
        <f t="shared" si="3"/>
        <v>0</v>
      </c>
      <c r="K25" s="46">
        <f t="shared" si="4"/>
        <v>2.1846719999999999</v>
      </c>
      <c r="L25" s="49">
        <f t="shared" si="5"/>
        <v>2.1846719999999999</v>
      </c>
      <c r="N25" s="19"/>
    </row>
    <row r="26" spans="1:14">
      <c r="A26" s="71" t="s">
        <v>4</v>
      </c>
      <c r="B26" s="89">
        <v>210.65207100000001</v>
      </c>
      <c r="C26" s="86">
        <v>221.11415800000006</v>
      </c>
      <c r="D26" s="90">
        <v>431.76622900000007</v>
      </c>
      <c r="E26" s="87"/>
      <c r="F26" s="89">
        <v>201.76038799999998</v>
      </c>
      <c r="G26" s="86">
        <v>240.60883700000011</v>
      </c>
      <c r="H26" s="90">
        <v>442.36922500000009</v>
      </c>
      <c r="I26" s="44"/>
      <c r="J26" s="48">
        <f t="shared" si="3"/>
        <v>8.8916830000000289</v>
      </c>
      <c r="K26" s="46">
        <f t="shared" si="4"/>
        <v>-19.494679000000048</v>
      </c>
      <c r="L26" s="49">
        <f t="shared" si="5"/>
        <v>-10.602996000000019</v>
      </c>
      <c r="N26" s="19"/>
    </row>
    <row r="27" spans="1:14">
      <c r="A27" s="71" t="s">
        <v>75</v>
      </c>
      <c r="B27" s="89">
        <v>4133.825248999995</v>
      </c>
      <c r="C27" s="86">
        <v>277.66409699999986</v>
      </c>
      <c r="D27" s="90">
        <v>4411.4893459999948</v>
      </c>
      <c r="E27" s="87"/>
      <c r="F27" s="89">
        <v>4136.0859519999949</v>
      </c>
      <c r="G27" s="86">
        <v>263.01957200000015</v>
      </c>
      <c r="H27" s="90">
        <v>4399.1055239999951</v>
      </c>
      <c r="I27" s="44"/>
      <c r="J27" s="48">
        <f t="shared" si="3"/>
        <v>-2.2607029999999213</v>
      </c>
      <c r="K27" s="46">
        <f t="shared" si="4"/>
        <v>14.644524999999703</v>
      </c>
      <c r="L27" s="49">
        <f t="shared" si="5"/>
        <v>12.383821999999782</v>
      </c>
      <c r="N27" s="19"/>
    </row>
    <row r="28" spans="1:14">
      <c r="A28" s="71" t="s">
        <v>3</v>
      </c>
      <c r="B28" s="89">
        <v>23.523161000000002</v>
      </c>
      <c r="C28" s="86">
        <v>0</v>
      </c>
      <c r="D28" s="90">
        <v>23.523161000000002</v>
      </c>
      <c r="E28" s="87"/>
      <c r="F28" s="89">
        <v>23.151731000000002</v>
      </c>
      <c r="G28" s="86">
        <v>0</v>
      </c>
      <c r="H28" s="90">
        <v>23.151731000000002</v>
      </c>
      <c r="I28" s="44"/>
      <c r="J28" s="48">
        <f t="shared" si="3"/>
        <v>0.37143000000000015</v>
      </c>
      <c r="K28" s="46">
        <f t="shared" si="4"/>
        <v>0</v>
      </c>
      <c r="L28" s="49">
        <f t="shared" si="5"/>
        <v>0.37143000000000015</v>
      </c>
      <c r="N28" s="19"/>
    </row>
    <row r="29" spans="1:14">
      <c r="A29" s="71" t="s">
        <v>54</v>
      </c>
      <c r="B29" s="89">
        <v>0</v>
      </c>
      <c r="C29" s="86">
        <v>16.776748000000001</v>
      </c>
      <c r="D29" s="90">
        <v>16.776748000000001</v>
      </c>
      <c r="E29" s="87"/>
      <c r="F29" s="89">
        <v>0</v>
      </c>
      <c r="G29" s="86">
        <v>17.222731</v>
      </c>
      <c r="H29" s="90">
        <v>17.222731</v>
      </c>
      <c r="I29" s="44"/>
      <c r="J29" s="48">
        <f t="shared" si="3"/>
        <v>0</v>
      </c>
      <c r="K29" s="46">
        <f t="shared" si="4"/>
        <v>-0.44598299999999824</v>
      </c>
      <c r="L29" s="49">
        <f t="shared" si="5"/>
        <v>-0.44598299999999824</v>
      </c>
      <c r="N29" s="19"/>
    </row>
    <row r="30" spans="1:14">
      <c r="A30" s="71" t="s">
        <v>61</v>
      </c>
      <c r="B30" s="89">
        <v>0</v>
      </c>
      <c r="C30" s="86">
        <v>1.999997</v>
      </c>
      <c r="D30" s="90">
        <v>1.999997</v>
      </c>
      <c r="E30" s="87"/>
      <c r="F30" s="89">
        <v>0</v>
      </c>
      <c r="G30" s="86">
        <v>0.99999800000000005</v>
      </c>
      <c r="H30" s="90">
        <v>0.99999800000000005</v>
      </c>
      <c r="I30" s="44"/>
      <c r="J30" s="48">
        <f t="shared" si="3"/>
        <v>0</v>
      </c>
      <c r="K30" s="46">
        <f t="shared" si="4"/>
        <v>0.99999899999999997</v>
      </c>
      <c r="L30" s="49">
        <f t="shared" si="5"/>
        <v>0.99999899999999997</v>
      </c>
      <c r="N30" s="19"/>
    </row>
    <row r="31" spans="1:14">
      <c r="A31" s="71" t="s">
        <v>47</v>
      </c>
      <c r="B31" s="89">
        <v>9.8733679999999993</v>
      </c>
      <c r="C31" s="86">
        <v>0</v>
      </c>
      <c r="D31" s="90">
        <v>9.8733679999999993</v>
      </c>
      <c r="E31" s="87"/>
      <c r="F31" s="89">
        <v>8.7283559999999998</v>
      </c>
      <c r="G31" s="86">
        <v>5.3767000000000564E-2</v>
      </c>
      <c r="H31" s="90">
        <v>8.7821230000000003</v>
      </c>
      <c r="I31" s="44"/>
      <c r="J31" s="48">
        <f t="shared" si="3"/>
        <v>1.1450119999999995</v>
      </c>
      <c r="K31" s="46">
        <f t="shared" si="4"/>
        <v>-5.3767000000000564E-2</v>
      </c>
      <c r="L31" s="49">
        <f t="shared" si="5"/>
        <v>1.0912449999999989</v>
      </c>
      <c r="N31" s="19"/>
    </row>
    <row r="32" spans="1:14">
      <c r="A32" s="71" t="s">
        <v>20</v>
      </c>
      <c r="B32" s="89">
        <v>226.15486400000009</v>
      </c>
      <c r="C32" s="86">
        <v>290.0951500000001</v>
      </c>
      <c r="D32" s="90">
        <v>516.25001400000019</v>
      </c>
      <c r="E32" s="87"/>
      <c r="F32" s="89">
        <v>181.42517500000005</v>
      </c>
      <c r="G32" s="86">
        <v>285.61889099999996</v>
      </c>
      <c r="H32" s="90">
        <v>467.04406600000004</v>
      </c>
      <c r="I32" s="44"/>
      <c r="J32" s="48">
        <f t="shared" si="3"/>
        <v>44.729689000000036</v>
      </c>
      <c r="K32" s="46">
        <f t="shared" si="4"/>
        <v>4.476259000000141</v>
      </c>
      <c r="L32" s="49">
        <f t="shared" si="5"/>
        <v>49.205948000000149</v>
      </c>
      <c r="N32" s="19"/>
    </row>
    <row r="33" spans="1:14">
      <c r="A33" s="71" t="s">
        <v>60</v>
      </c>
      <c r="B33" s="89">
        <v>11.826758</v>
      </c>
      <c r="C33" s="86">
        <v>0</v>
      </c>
      <c r="D33" s="90">
        <v>11.826758</v>
      </c>
      <c r="E33" s="87"/>
      <c r="F33" s="89">
        <v>11.409798</v>
      </c>
      <c r="G33" s="86">
        <v>0</v>
      </c>
      <c r="H33" s="90">
        <v>11.409798</v>
      </c>
      <c r="I33" s="44"/>
      <c r="J33" s="48">
        <f t="shared" si="3"/>
        <v>0.41695999999999955</v>
      </c>
      <c r="K33" s="46">
        <f t="shared" si="4"/>
        <v>0</v>
      </c>
      <c r="L33" s="49">
        <f t="shared" si="5"/>
        <v>0.41695999999999955</v>
      </c>
      <c r="N33" s="19"/>
    </row>
    <row r="34" spans="1:14">
      <c r="A34" s="71" t="s">
        <v>8</v>
      </c>
      <c r="B34" s="89">
        <v>303.21459399999998</v>
      </c>
      <c r="C34" s="86">
        <v>1214.2091950000001</v>
      </c>
      <c r="D34" s="90">
        <v>1517.4237890000002</v>
      </c>
      <c r="E34" s="87"/>
      <c r="F34" s="89">
        <v>333.456816</v>
      </c>
      <c r="G34" s="86">
        <v>1154.8448150000004</v>
      </c>
      <c r="H34" s="90">
        <v>1488.3016310000003</v>
      </c>
      <c r="I34" s="44"/>
      <c r="J34" s="48">
        <f t="shared" si="3"/>
        <v>-30.242222000000027</v>
      </c>
      <c r="K34" s="46">
        <f t="shared" si="4"/>
        <v>59.364379999999755</v>
      </c>
      <c r="L34" s="49">
        <f t="shared" si="5"/>
        <v>29.122157999999899</v>
      </c>
      <c r="N34" s="19"/>
    </row>
    <row r="35" spans="1:14">
      <c r="A35" s="109" t="s">
        <v>122</v>
      </c>
      <c r="B35" s="89">
        <v>0</v>
      </c>
      <c r="C35" s="86">
        <v>3.999994</v>
      </c>
      <c r="D35" s="90">
        <v>3.999994</v>
      </c>
      <c r="E35" s="87"/>
      <c r="F35" s="89">
        <v>0</v>
      </c>
      <c r="G35" s="86">
        <v>3.9999920000000002</v>
      </c>
      <c r="H35" s="90">
        <v>3.9999920000000002</v>
      </c>
      <c r="I35" s="44"/>
      <c r="J35" s="48">
        <f t="shared" si="3"/>
        <v>0</v>
      </c>
      <c r="K35" s="46">
        <f t="shared" si="4"/>
        <v>1.9999999998354667E-6</v>
      </c>
      <c r="L35" s="49">
        <f t="shared" si="5"/>
        <v>1.9999999998354667E-6</v>
      </c>
      <c r="N35" s="19"/>
    </row>
    <row r="36" spans="1:14">
      <c r="A36" s="71" t="s">
        <v>7</v>
      </c>
      <c r="B36" s="89">
        <v>49.973991999999996</v>
      </c>
      <c r="C36" s="86">
        <v>0</v>
      </c>
      <c r="D36" s="90">
        <v>49.973991999999996</v>
      </c>
      <c r="E36" s="87"/>
      <c r="F36" s="89">
        <v>42.041823000000001</v>
      </c>
      <c r="G36" s="86">
        <v>0</v>
      </c>
      <c r="H36" s="90">
        <v>42.041823000000001</v>
      </c>
      <c r="I36" s="44"/>
      <c r="J36" s="48">
        <f t="shared" si="3"/>
        <v>7.9321689999999947</v>
      </c>
      <c r="K36" s="46">
        <f t="shared" si="4"/>
        <v>0</v>
      </c>
      <c r="L36" s="49">
        <f t="shared" si="5"/>
        <v>7.9321689999999947</v>
      </c>
      <c r="N36" s="19"/>
    </row>
    <row r="37" spans="1:14">
      <c r="A37" s="120" t="s">
        <v>133</v>
      </c>
      <c r="B37" s="89">
        <v>6.2749829999999998</v>
      </c>
      <c r="C37" s="86">
        <v>0</v>
      </c>
      <c r="D37" s="90">
        <v>6.2749829999999998</v>
      </c>
      <c r="E37" s="87"/>
      <c r="F37" s="89">
        <v>3.0428510000000002</v>
      </c>
      <c r="G37" s="86">
        <v>0</v>
      </c>
      <c r="H37" s="90">
        <v>3.0428510000000002</v>
      </c>
      <c r="I37" s="44"/>
      <c r="J37" s="48">
        <f t="shared" si="3"/>
        <v>3.2321319999999996</v>
      </c>
      <c r="K37" s="46">
        <f t="shared" si="4"/>
        <v>0</v>
      </c>
      <c r="L37" s="49">
        <f t="shared" si="5"/>
        <v>3.2321319999999996</v>
      </c>
      <c r="N37" s="19"/>
    </row>
    <row r="38" spans="1:14">
      <c r="A38" s="71" t="s">
        <v>29</v>
      </c>
      <c r="B38" s="89">
        <v>0</v>
      </c>
      <c r="C38" s="86">
        <v>46.057046</v>
      </c>
      <c r="D38" s="90">
        <v>46.057046</v>
      </c>
      <c r="E38" s="87"/>
      <c r="F38" s="89">
        <v>0</v>
      </c>
      <c r="G38" s="86">
        <v>46.502572999999998</v>
      </c>
      <c r="H38" s="90">
        <v>46.502572999999998</v>
      </c>
      <c r="I38" s="44"/>
      <c r="J38" s="48">
        <f t="shared" si="3"/>
        <v>0</v>
      </c>
      <c r="K38" s="46">
        <f t="shared" si="4"/>
        <v>-0.44552699999999845</v>
      </c>
      <c r="L38" s="49">
        <f t="shared" si="5"/>
        <v>-0.44552699999999845</v>
      </c>
      <c r="N38" s="19"/>
    </row>
    <row r="39" spans="1:14">
      <c r="A39" s="71" t="s">
        <v>48</v>
      </c>
      <c r="B39" s="89">
        <v>355.57474400000012</v>
      </c>
      <c r="C39" s="86">
        <v>1620.8315800000005</v>
      </c>
      <c r="D39" s="90">
        <v>1976.4063240000005</v>
      </c>
      <c r="E39" s="87"/>
      <c r="F39" s="89">
        <v>339.6834639999999</v>
      </c>
      <c r="G39" s="86">
        <v>1644.9590770000007</v>
      </c>
      <c r="H39" s="90">
        <v>1984.6425410000006</v>
      </c>
      <c r="I39" s="44"/>
      <c r="J39" s="48">
        <f t="shared" si="3"/>
        <v>15.891280000000222</v>
      </c>
      <c r="K39" s="46">
        <f t="shared" si="4"/>
        <v>-24.127497000000176</v>
      </c>
      <c r="L39" s="49">
        <f t="shared" si="5"/>
        <v>-8.2362170000001242</v>
      </c>
      <c r="N39" s="19"/>
    </row>
    <row r="40" spans="1:14">
      <c r="A40" s="71" t="s">
        <v>24</v>
      </c>
      <c r="B40" s="89">
        <v>0</v>
      </c>
      <c r="C40" s="86">
        <v>1.999997</v>
      </c>
      <c r="D40" s="90">
        <v>1.999997</v>
      </c>
      <c r="E40" s="87"/>
      <c r="F40" s="89">
        <v>0</v>
      </c>
      <c r="G40" s="86">
        <v>1.999994</v>
      </c>
      <c r="H40" s="90">
        <v>1.999994</v>
      </c>
      <c r="I40" s="44"/>
      <c r="J40" s="48">
        <f t="shared" si="3"/>
        <v>0</v>
      </c>
      <c r="K40" s="46">
        <f t="shared" si="4"/>
        <v>2.9999999999752447E-6</v>
      </c>
      <c r="L40" s="49">
        <f t="shared" si="5"/>
        <v>2.9999999999752447E-6</v>
      </c>
      <c r="N40" s="19"/>
    </row>
    <row r="41" spans="1:14">
      <c r="A41" s="71" t="s">
        <v>10</v>
      </c>
      <c r="B41" s="89">
        <v>0</v>
      </c>
      <c r="C41" s="86">
        <v>322.105932</v>
      </c>
      <c r="D41" s="90">
        <v>322.105932</v>
      </c>
      <c r="E41" s="87"/>
      <c r="F41" s="89">
        <v>0</v>
      </c>
      <c r="G41" s="86">
        <v>307.72898900000007</v>
      </c>
      <c r="H41" s="90">
        <v>307.72898900000007</v>
      </c>
      <c r="I41" s="44"/>
      <c r="J41" s="48">
        <f t="shared" si="3"/>
        <v>0</v>
      </c>
      <c r="K41" s="46">
        <f t="shared" si="4"/>
        <v>14.376942999999926</v>
      </c>
      <c r="L41" s="49">
        <f t="shared" si="5"/>
        <v>14.376942999999926</v>
      </c>
      <c r="N41" s="19"/>
    </row>
    <row r="42" spans="1:14">
      <c r="A42" s="71" t="s">
        <v>31</v>
      </c>
      <c r="B42" s="89">
        <v>51.639305999999998</v>
      </c>
      <c r="C42" s="86">
        <v>2.949900999999997</v>
      </c>
      <c r="D42" s="90">
        <v>54.589206999999995</v>
      </c>
      <c r="E42" s="87"/>
      <c r="F42" s="89">
        <v>54.507007000000002</v>
      </c>
      <c r="G42" s="86">
        <v>0</v>
      </c>
      <c r="H42" s="90">
        <v>54.507007000000002</v>
      </c>
      <c r="I42" s="44"/>
      <c r="J42" s="48">
        <f t="shared" si="3"/>
        <v>-2.8677010000000038</v>
      </c>
      <c r="K42" s="46">
        <f t="shared" si="4"/>
        <v>2.949900999999997</v>
      </c>
      <c r="L42" s="49">
        <f t="shared" si="5"/>
        <v>8.2199999999993167E-2</v>
      </c>
      <c r="N42" s="19"/>
    </row>
    <row r="43" spans="1:14">
      <c r="A43" s="71" t="s">
        <v>49</v>
      </c>
      <c r="B43" s="89">
        <v>5262.7153730000018</v>
      </c>
      <c r="C43" s="86">
        <v>2917.0058070000005</v>
      </c>
      <c r="D43" s="90">
        <v>8179.7211800000023</v>
      </c>
      <c r="E43" s="87"/>
      <c r="F43" s="89">
        <v>4818.6669049999955</v>
      </c>
      <c r="G43" s="86">
        <v>2813.3173480000005</v>
      </c>
      <c r="H43" s="90">
        <v>7631.984252999996</v>
      </c>
      <c r="I43" s="44"/>
      <c r="J43" s="48">
        <f t="shared" si="3"/>
        <v>444.04846800000632</v>
      </c>
      <c r="K43" s="46">
        <f t="shared" si="4"/>
        <v>103.68845899999997</v>
      </c>
      <c r="L43" s="49">
        <f t="shared" si="5"/>
        <v>547.73692700000629</v>
      </c>
      <c r="N43" s="19"/>
    </row>
    <row r="44" spans="1:14">
      <c r="A44" s="71" t="s">
        <v>32</v>
      </c>
      <c r="B44" s="89">
        <v>8.0424810000000004</v>
      </c>
      <c r="C44" s="86">
        <v>1.2539220000000011</v>
      </c>
      <c r="D44" s="90">
        <v>9.2964030000000015</v>
      </c>
      <c r="E44" s="87"/>
      <c r="F44" s="89">
        <v>9.0736430000000006</v>
      </c>
      <c r="G44" s="86">
        <v>1.3120459999999987</v>
      </c>
      <c r="H44" s="90">
        <v>10.385688999999999</v>
      </c>
      <c r="I44" s="44"/>
      <c r="J44" s="48">
        <f t="shared" si="3"/>
        <v>-1.0311620000000001</v>
      </c>
      <c r="K44" s="46">
        <f t="shared" si="4"/>
        <v>-5.8123999999997622E-2</v>
      </c>
      <c r="L44" s="49">
        <f t="shared" si="5"/>
        <v>-1.0892859999999978</v>
      </c>
      <c r="N44" s="19"/>
    </row>
    <row r="45" spans="1:14">
      <c r="A45" s="71" t="s">
        <v>33</v>
      </c>
      <c r="B45" s="89">
        <v>0</v>
      </c>
      <c r="C45" s="86">
        <v>47.853397999999999</v>
      </c>
      <c r="D45" s="90">
        <v>47.853397999999999</v>
      </c>
      <c r="E45" s="87"/>
      <c r="F45" s="89">
        <v>0</v>
      </c>
      <c r="G45" s="86">
        <v>46.567675999999999</v>
      </c>
      <c r="H45" s="90">
        <v>46.567675999999999</v>
      </c>
      <c r="I45" s="44"/>
      <c r="J45" s="48">
        <f t="shared" si="3"/>
        <v>0</v>
      </c>
      <c r="K45" s="46">
        <f t="shared" si="4"/>
        <v>1.2857219999999998</v>
      </c>
      <c r="L45" s="49">
        <f t="shared" si="5"/>
        <v>1.2857219999999998</v>
      </c>
      <c r="N45" s="19"/>
    </row>
    <row r="46" spans="1:14">
      <c r="A46" s="71" t="s">
        <v>13</v>
      </c>
      <c r="B46" s="89">
        <v>0</v>
      </c>
      <c r="C46" s="86">
        <v>41.773127000000002</v>
      </c>
      <c r="D46" s="90">
        <v>41.773127000000002</v>
      </c>
      <c r="E46" s="87"/>
      <c r="F46" s="89">
        <v>0</v>
      </c>
      <c r="G46" s="86">
        <v>44.638298000000006</v>
      </c>
      <c r="H46" s="90">
        <v>44.638298000000006</v>
      </c>
      <c r="I46" s="44"/>
      <c r="J46" s="48">
        <f t="shared" si="3"/>
        <v>0</v>
      </c>
      <c r="K46" s="46">
        <f t="shared" si="4"/>
        <v>-2.8651710000000037</v>
      </c>
      <c r="L46" s="49">
        <f t="shared" si="5"/>
        <v>-2.8651710000000037</v>
      </c>
      <c r="N46" s="19"/>
    </row>
    <row r="47" spans="1:14">
      <c r="A47" s="71" t="s">
        <v>12</v>
      </c>
      <c r="B47" s="89">
        <v>55.058993000000001</v>
      </c>
      <c r="C47" s="86">
        <v>561.9206099999999</v>
      </c>
      <c r="D47" s="90">
        <v>616.97960299999988</v>
      </c>
      <c r="E47" s="87"/>
      <c r="F47" s="89">
        <v>41.701304</v>
      </c>
      <c r="G47" s="86">
        <v>470.12187100000006</v>
      </c>
      <c r="H47" s="90">
        <v>511.82317500000005</v>
      </c>
      <c r="I47" s="44"/>
      <c r="J47" s="48">
        <f t="shared" si="3"/>
        <v>13.357689000000001</v>
      </c>
      <c r="K47" s="46">
        <f t="shared" si="4"/>
        <v>91.798738999999841</v>
      </c>
      <c r="L47" s="49">
        <f t="shared" si="5"/>
        <v>105.15642799999983</v>
      </c>
      <c r="N47" s="19"/>
    </row>
    <row r="48" spans="1:14">
      <c r="A48" s="73" t="s">
        <v>111</v>
      </c>
      <c r="B48" s="89">
        <v>3.6348129999999998</v>
      </c>
      <c r="C48" s="86">
        <v>0</v>
      </c>
      <c r="D48" s="90">
        <v>3.6348129999999998</v>
      </c>
      <c r="E48" s="87"/>
      <c r="F48" s="89">
        <v>4.3910580000000001</v>
      </c>
      <c r="G48" s="86">
        <v>0</v>
      </c>
      <c r="H48" s="90">
        <v>4.3910580000000001</v>
      </c>
      <c r="I48" s="44"/>
      <c r="J48" s="48">
        <f t="shared" si="3"/>
        <v>-0.75624500000000028</v>
      </c>
      <c r="K48" s="46">
        <f t="shared" si="4"/>
        <v>0</v>
      </c>
      <c r="L48" s="49">
        <f t="shared" si="5"/>
        <v>-0.75624500000000028</v>
      </c>
      <c r="N48" s="19"/>
    </row>
    <row r="49" spans="1:14">
      <c r="A49" s="120" t="s">
        <v>134</v>
      </c>
      <c r="B49" s="89">
        <v>5.0267749999999998</v>
      </c>
      <c r="C49" s="86">
        <v>0</v>
      </c>
      <c r="D49" s="90">
        <v>5.0267749999999998</v>
      </c>
      <c r="E49" s="87"/>
      <c r="F49" s="89">
        <v>0.57142700000000002</v>
      </c>
      <c r="G49" s="86">
        <v>0</v>
      </c>
      <c r="H49" s="90">
        <v>0.57142700000000002</v>
      </c>
      <c r="I49" s="44"/>
      <c r="J49" s="48">
        <f t="shared" si="3"/>
        <v>4.4553479999999999</v>
      </c>
      <c r="K49" s="46">
        <f t="shared" si="4"/>
        <v>0</v>
      </c>
      <c r="L49" s="49">
        <f t="shared" si="5"/>
        <v>4.4553479999999999</v>
      </c>
      <c r="N49" s="19"/>
    </row>
    <row r="50" spans="1:14">
      <c r="A50" s="71" t="s">
        <v>26</v>
      </c>
      <c r="B50" s="89">
        <v>0</v>
      </c>
      <c r="C50" s="86">
        <v>145.41975299999999</v>
      </c>
      <c r="D50" s="90">
        <v>145.41975299999999</v>
      </c>
      <c r="E50" s="87"/>
      <c r="F50" s="89">
        <v>0</v>
      </c>
      <c r="G50" s="86">
        <v>145.61699799999997</v>
      </c>
      <c r="H50" s="90">
        <v>145.61699799999997</v>
      </c>
      <c r="I50" s="44"/>
      <c r="J50" s="48">
        <f t="shared" si="0"/>
        <v>0</v>
      </c>
      <c r="K50" s="46">
        <f t="shared" si="1"/>
        <v>-0.19724499999998102</v>
      </c>
      <c r="L50" s="49">
        <f t="shared" si="2"/>
        <v>-0.19724499999998102</v>
      </c>
      <c r="N50" s="19"/>
    </row>
    <row r="51" spans="1:14">
      <c r="A51" s="71" t="s">
        <v>58</v>
      </c>
      <c r="B51" s="89">
        <v>0</v>
      </c>
      <c r="C51" s="86">
        <v>2.9999929999999999</v>
      </c>
      <c r="D51" s="90">
        <v>2.9999929999999999</v>
      </c>
      <c r="E51" s="87"/>
      <c r="F51" s="89">
        <v>0</v>
      </c>
      <c r="G51" s="86">
        <v>2.9999929999999999</v>
      </c>
      <c r="H51" s="90">
        <v>2.9999929999999999</v>
      </c>
      <c r="I51" s="44"/>
      <c r="J51" s="48">
        <f t="shared" si="0"/>
        <v>0</v>
      </c>
      <c r="K51" s="46">
        <f t="shared" si="1"/>
        <v>0</v>
      </c>
      <c r="L51" s="49">
        <f t="shared" si="2"/>
        <v>0</v>
      </c>
      <c r="N51" s="19"/>
    </row>
    <row r="52" spans="1:14">
      <c r="A52" s="71" t="s">
        <v>51</v>
      </c>
      <c r="B52" s="89">
        <v>0</v>
      </c>
      <c r="C52" s="86">
        <v>21.072724000000001</v>
      </c>
      <c r="D52" s="90">
        <v>21.072724000000001</v>
      </c>
      <c r="E52" s="87"/>
      <c r="F52" s="89">
        <v>0</v>
      </c>
      <c r="G52" s="86">
        <v>22.483879000000002</v>
      </c>
      <c r="H52" s="90">
        <v>22.483879000000002</v>
      </c>
      <c r="I52" s="44"/>
      <c r="J52" s="48">
        <f t="shared" si="0"/>
        <v>0</v>
      </c>
      <c r="K52" s="46">
        <f t="shared" si="1"/>
        <v>-1.4111550000000008</v>
      </c>
      <c r="L52" s="49">
        <f t="shared" si="2"/>
        <v>-1.4111550000000008</v>
      </c>
      <c r="N52" s="19"/>
    </row>
    <row r="53" spans="1:14">
      <c r="A53" s="71" t="s">
        <v>73</v>
      </c>
      <c r="B53" s="89">
        <v>59.619608999999997</v>
      </c>
      <c r="C53" s="86">
        <v>336.54842300000007</v>
      </c>
      <c r="D53" s="90">
        <v>396.16803200000004</v>
      </c>
      <c r="E53" s="87"/>
      <c r="F53" s="89">
        <v>54.983358000000003</v>
      </c>
      <c r="G53" s="86">
        <v>335.569616</v>
      </c>
      <c r="H53" s="90">
        <v>390.55297400000001</v>
      </c>
      <c r="I53" s="44"/>
      <c r="J53" s="48">
        <f t="shared" si="0"/>
        <v>4.6362509999999943</v>
      </c>
      <c r="K53" s="46">
        <f t="shared" si="1"/>
        <v>0.97880700000007437</v>
      </c>
      <c r="L53" s="49">
        <f t="shared" si="2"/>
        <v>5.6150580000000332</v>
      </c>
      <c r="N53" s="19"/>
    </row>
    <row r="54" spans="1:14">
      <c r="A54" s="71" t="s">
        <v>126</v>
      </c>
      <c r="B54" s="89">
        <v>62.700379000000005</v>
      </c>
      <c r="C54" s="86">
        <v>2785.5313690000021</v>
      </c>
      <c r="D54" s="90">
        <v>2848.231748000002</v>
      </c>
      <c r="E54" s="87"/>
      <c r="F54" s="89">
        <v>50.948522000000004</v>
      </c>
      <c r="G54" s="86">
        <v>2656.6956539999987</v>
      </c>
      <c r="H54" s="90">
        <v>2707.6441759999989</v>
      </c>
      <c r="I54" s="44"/>
      <c r="J54" s="48">
        <f t="shared" si="0"/>
        <v>11.751857000000001</v>
      </c>
      <c r="K54" s="46">
        <f t="shared" si="1"/>
        <v>128.83571500000335</v>
      </c>
      <c r="L54" s="49">
        <f t="shared" si="2"/>
        <v>140.58757200000309</v>
      </c>
      <c r="N54" s="19"/>
    </row>
    <row r="55" spans="1:14">
      <c r="A55" s="71" t="s">
        <v>127</v>
      </c>
      <c r="B55" s="89">
        <v>0</v>
      </c>
      <c r="C55" s="86">
        <v>303.94538899999998</v>
      </c>
      <c r="D55" s="90">
        <v>303.94538899999998</v>
      </c>
      <c r="E55" s="87"/>
      <c r="F55" s="89">
        <v>0.12142799999999999</v>
      </c>
      <c r="G55" s="86">
        <v>303.18258100000008</v>
      </c>
      <c r="H55" s="90">
        <v>303.30400900000006</v>
      </c>
      <c r="I55" s="44"/>
      <c r="J55" s="48">
        <f>B55-F55</f>
        <v>-0.12142799999999999</v>
      </c>
      <c r="K55" s="46">
        <f>C55-G55</f>
        <v>0.76280799999989313</v>
      </c>
      <c r="L55" s="49">
        <f>D55-H55</f>
        <v>0.6413799999999128</v>
      </c>
      <c r="N55" s="19"/>
    </row>
    <row r="56" spans="1:14">
      <c r="A56" s="71" t="s">
        <v>30</v>
      </c>
      <c r="B56" s="89">
        <v>235.74916299999995</v>
      </c>
      <c r="C56" s="86">
        <v>136.007248</v>
      </c>
      <c r="D56" s="90">
        <v>371.75641099999996</v>
      </c>
      <c r="E56" s="87"/>
      <c r="F56" s="89">
        <v>210.26228499999999</v>
      </c>
      <c r="G56" s="86">
        <v>129.50900800000002</v>
      </c>
      <c r="H56" s="90">
        <v>339.77129300000001</v>
      </c>
      <c r="I56" s="44"/>
      <c r="J56" s="48">
        <f t="shared" si="0"/>
        <v>25.486877999999962</v>
      </c>
      <c r="K56" s="46">
        <f t="shared" si="1"/>
        <v>6.4982399999999814</v>
      </c>
      <c r="L56" s="49">
        <f t="shared" si="2"/>
        <v>31.985117999999943</v>
      </c>
      <c r="N56" s="19"/>
    </row>
    <row r="57" spans="1:14">
      <c r="A57" s="71" t="s">
        <v>140</v>
      </c>
      <c r="B57" s="89">
        <v>0</v>
      </c>
      <c r="C57" s="86">
        <v>1.32589</v>
      </c>
      <c r="D57" s="90">
        <v>1.32589</v>
      </c>
      <c r="E57" s="87"/>
      <c r="F57" s="89">
        <v>0</v>
      </c>
      <c r="G57" s="86">
        <v>0</v>
      </c>
      <c r="H57" s="90">
        <v>0</v>
      </c>
      <c r="I57" s="44"/>
      <c r="J57" s="48">
        <f t="shared" si="0"/>
        <v>0</v>
      </c>
      <c r="K57" s="46">
        <f t="shared" si="1"/>
        <v>1.32589</v>
      </c>
      <c r="L57" s="49">
        <f t="shared" si="2"/>
        <v>1.32589</v>
      </c>
      <c r="N57" s="19"/>
    </row>
    <row r="58" spans="1:14">
      <c r="A58" s="71" t="s">
        <v>21</v>
      </c>
      <c r="B58" s="89">
        <v>117.211804</v>
      </c>
      <c r="C58" s="86">
        <v>42.443478999999996</v>
      </c>
      <c r="D58" s="90">
        <v>159.655283</v>
      </c>
      <c r="E58" s="87"/>
      <c r="F58" s="89">
        <v>113.63508700000001</v>
      </c>
      <c r="G58" s="86">
        <v>47.476644000000007</v>
      </c>
      <c r="H58" s="90">
        <v>161.11173100000002</v>
      </c>
      <c r="I58" s="44"/>
      <c r="J58" s="48">
        <f t="shared" si="0"/>
        <v>3.5767169999999879</v>
      </c>
      <c r="K58" s="46">
        <f t="shared" si="1"/>
        <v>-5.033165000000011</v>
      </c>
      <c r="L58" s="49">
        <f t="shared" si="2"/>
        <v>-1.4564480000000231</v>
      </c>
      <c r="N58" s="19"/>
    </row>
    <row r="59" spans="1:14">
      <c r="A59" s="71" t="s">
        <v>92</v>
      </c>
      <c r="B59" s="89">
        <v>0</v>
      </c>
      <c r="C59" s="86">
        <v>177.13007999999999</v>
      </c>
      <c r="D59" s="90">
        <v>177.13007999999999</v>
      </c>
      <c r="E59" s="87"/>
      <c r="F59" s="89">
        <v>0</v>
      </c>
      <c r="G59" s="86">
        <v>177.78252400000002</v>
      </c>
      <c r="H59" s="90">
        <v>177.78252400000002</v>
      </c>
      <c r="I59" s="44"/>
      <c r="J59" s="48">
        <f t="shared" si="0"/>
        <v>0</v>
      </c>
      <c r="K59" s="46">
        <f t="shared" si="1"/>
        <v>-0.65244400000003111</v>
      </c>
      <c r="L59" s="49">
        <f t="shared" si="2"/>
        <v>-0.65244400000003111</v>
      </c>
      <c r="N59" s="19"/>
    </row>
    <row r="60" spans="1:14">
      <c r="A60" s="71" t="s">
        <v>78</v>
      </c>
      <c r="B60" s="89">
        <v>904.04632800000013</v>
      </c>
      <c r="C60" s="86">
        <v>2077.1717339999996</v>
      </c>
      <c r="D60" s="90">
        <v>2981.2180619999999</v>
      </c>
      <c r="E60" s="87"/>
      <c r="F60" s="89">
        <v>724.59029700000008</v>
      </c>
      <c r="G60" s="86">
        <v>2103.4816070000006</v>
      </c>
      <c r="H60" s="90">
        <v>2828.0719040000008</v>
      </c>
      <c r="I60" s="44"/>
      <c r="J60" s="48">
        <f t="shared" si="0"/>
        <v>179.45603100000005</v>
      </c>
      <c r="K60" s="46">
        <f t="shared" si="1"/>
        <v>-26.309873000001062</v>
      </c>
      <c r="L60" s="49">
        <f t="shared" si="2"/>
        <v>153.1461579999991</v>
      </c>
      <c r="N60" s="19"/>
    </row>
    <row r="61" spans="1:14">
      <c r="A61" s="71" t="s">
        <v>52</v>
      </c>
      <c r="B61" s="89">
        <v>0</v>
      </c>
      <c r="C61" s="86">
        <v>46.538732000000003</v>
      </c>
      <c r="D61" s="90">
        <v>46.538732000000003</v>
      </c>
      <c r="E61" s="87"/>
      <c r="F61" s="89">
        <v>0</v>
      </c>
      <c r="G61" s="86">
        <v>40.046782999999998</v>
      </c>
      <c r="H61" s="90">
        <v>40.046782999999998</v>
      </c>
      <c r="I61" s="44"/>
      <c r="J61" s="48">
        <f t="shared" si="0"/>
        <v>0</v>
      </c>
      <c r="K61" s="46">
        <f t="shared" si="1"/>
        <v>6.4919490000000053</v>
      </c>
      <c r="L61" s="49">
        <f t="shared" si="2"/>
        <v>6.4919490000000053</v>
      </c>
      <c r="N61" s="19"/>
    </row>
    <row r="62" spans="1:14">
      <c r="A62" s="72" t="s">
        <v>112</v>
      </c>
      <c r="B62" s="89">
        <v>0</v>
      </c>
      <c r="C62" s="86">
        <v>2.560708</v>
      </c>
      <c r="D62" s="90">
        <v>2.560708</v>
      </c>
      <c r="E62" s="87"/>
      <c r="F62" s="89">
        <v>0</v>
      </c>
      <c r="G62" s="86">
        <v>2.9785650000000001</v>
      </c>
      <c r="H62" s="90">
        <v>2.9785650000000001</v>
      </c>
      <c r="I62" s="44"/>
      <c r="J62" s="48">
        <f t="shared" ref="J62" si="6">B62-F62</f>
        <v>0</v>
      </c>
      <c r="K62" s="46">
        <f t="shared" ref="K62" si="7">C62-G62</f>
        <v>-0.41785700000000014</v>
      </c>
      <c r="L62" s="49">
        <f t="shared" ref="L62" si="8">D62-H62</f>
        <v>-0.41785700000000014</v>
      </c>
      <c r="N62" s="19"/>
    </row>
    <row r="63" spans="1:14">
      <c r="A63" s="71" t="s">
        <v>23</v>
      </c>
      <c r="B63" s="89">
        <v>44.012901999999997</v>
      </c>
      <c r="C63" s="86">
        <v>44.785890000000009</v>
      </c>
      <c r="D63" s="90">
        <v>88.798792000000006</v>
      </c>
      <c r="E63" s="87"/>
      <c r="F63" s="89">
        <v>37.709450999999994</v>
      </c>
      <c r="G63" s="86">
        <v>49.877231999999999</v>
      </c>
      <c r="H63" s="90">
        <v>87.586682999999994</v>
      </c>
      <c r="I63" s="44"/>
      <c r="J63" s="48">
        <f t="shared" si="0"/>
        <v>6.3034510000000026</v>
      </c>
      <c r="K63" s="46">
        <f t="shared" si="1"/>
        <v>-5.0913419999999903</v>
      </c>
      <c r="L63" s="49">
        <f t="shared" si="2"/>
        <v>1.2121090000000123</v>
      </c>
      <c r="N63" s="19"/>
    </row>
    <row r="64" spans="1:14">
      <c r="A64" s="109" t="s">
        <v>123</v>
      </c>
      <c r="B64" s="89">
        <v>1.999995</v>
      </c>
      <c r="C64" s="86">
        <v>0</v>
      </c>
      <c r="D64" s="90">
        <v>1.999995</v>
      </c>
      <c r="E64" s="87"/>
      <c r="F64" s="89">
        <v>0.99999800000000005</v>
      </c>
      <c r="G64" s="86">
        <v>0</v>
      </c>
      <c r="H64" s="90">
        <v>0.99999800000000005</v>
      </c>
      <c r="I64" s="44"/>
      <c r="J64" s="48">
        <f t="shared" ref="J64:J66" si="9">B64-F64</f>
        <v>0.99999699999999991</v>
      </c>
      <c r="K64" s="46">
        <f t="shared" ref="K64:K66" si="10">C64-G64</f>
        <v>0</v>
      </c>
      <c r="L64" s="49">
        <f t="shared" ref="L64:L66" si="11">D64-H64</f>
        <v>0.99999699999999991</v>
      </c>
      <c r="N64" s="19"/>
    </row>
    <row r="65" spans="1:14">
      <c r="A65" s="71" t="s">
        <v>64</v>
      </c>
      <c r="B65" s="89">
        <v>22.498156000000002</v>
      </c>
      <c r="C65" s="86">
        <v>0</v>
      </c>
      <c r="D65" s="90">
        <v>22.498156000000002</v>
      </c>
      <c r="E65" s="87"/>
      <c r="F65" s="89">
        <v>20.911999000000002</v>
      </c>
      <c r="G65" s="86">
        <v>0</v>
      </c>
      <c r="H65" s="90">
        <v>20.911999000000002</v>
      </c>
      <c r="I65" s="44"/>
      <c r="J65" s="48">
        <f t="shared" si="9"/>
        <v>1.586157</v>
      </c>
      <c r="K65" s="46">
        <f t="shared" si="10"/>
        <v>0</v>
      </c>
      <c r="L65" s="49">
        <f t="shared" si="11"/>
        <v>1.586157</v>
      </c>
      <c r="N65" s="19"/>
    </row>
    <row r="66" spans="1:14">
      <c r="A66" s="109" t="s">
        <v>124</v>
      </c>
      <c r="B66" s="89">
        <v>6.9999859999999998</v>
      </c>
      <c r="C66" s="86">
        <v>0</v>
      </c>
      <c r="D66" s="90">
        <v>6.9999859999999998</v>
      </c>
      <c r="E66" s="87"/>
      <c r="F66" s="89">
        <v>6.2932880000000004</v>
      </c>
      <c r="G66" s="86">
        <v>0</v>
      </c>
      <c r="H66" s="90">
        <v>6.2932880000000004</v>
      </c>
      <c r="I66" s="44"/>
      <c r="J66" s="48">
        <f t="shared" si="9"/>
        <v>0.70669799999999938</v>
      </c>
      <c r="K66" s="46">
        <f t="shared" si="10"/>
        <v>0</v>
      </c>
      <c r="L66" s="49">
        <f t="shared" si="11"/>
        <v>0.70669799999999938</v>
      </c>
      <c r="N66" s="19"/>
    </row>
    <row r="67" spans="1:14">
      <c r="A67" s="71" t="s">
        <v>42</v>
      </c>
      <c r="B67" s="89">
        <v>5.9865940000000002</v>
      </c>
      <c r="C67" s="86">
        <v>0</v>
      </c>
      <c r="D67" s="90">
        <v>5.9865940000000002</v>
      </c>
      <c r="E67" s="87"/>
      <c r="F67" s="89">
        <v>4.5276699999999996</v>
      </c>
      <c r="G67" s="86">
        <v>0</v>
      </c>
      <c r="H67" s="90">
        <v>4.5276699999999996</v>
      </c>
      <c r="I67" s="44"/>
      <c r="J67" s="48">
        <f t="shared" si="0"/>
        <v>1.4589240000000006</v>
      </c>
      <c r="K67" s="46">
        <f t="shared" si="1"/>
        <v>0</v>
      </c>
      <c r="L67" s="49">
        <f t="shared" si="2"/>
        <v>1.4589240000000006</v>
      </c>
      <c r="N67" s="19"/>
    </row>
    <row r="68" spans="1:14">
      <c r="A68" s="71" t="s">
        <v>56</v>
      </c>
      <c r="B68" s="89">
        <v>0</v>
      </c>
      <c r="C68" s="86">
        <v>1.5217830000000001</v>
      </c>
      <c r="D68" s="90">
        <v>1.5217830000000001</v>
      </c>
      <c r="E68" s="87"/>
      <c r="F68" s="89">
        <v>0</v>
      </c>
      <c r="G68" s="86">
        <v>1.4485669999999999</v>
      </c>
      <c r="H68" s="90">
        <v>1.4485669999999999</v>
      </c>
      <c r="I68" s="44"/>
      <c r="J68" s="48">
        <f t="shared" si="0"/>
        <v>0</v>
      </c>
      <c r="K68" s="46">
        <f t="shared" si="1"/>
        <v>7.321600000000017E-2</v>
      </c>
      <c r="L68" s="49">
        <f t="shared" si="2"/>
        <v>7.321600000000017E-2</v>
      </c>
      <c r="N68" s="19"/>
    </row>
    <row r="69" spans="1:14">
      <c r="A69" s="71" t="s">
        <v>76</v>
      </c>
      <c r="B69" s="89">
        <v>15.605767</v>
      </c>
      <c r="C69" s="86">
        <v>0</v>
      </c>
      <c r="D69" s="90">
        <v>15.605767</v>
      </c>
      <c r="E69" s="87"/>
      <c r="F69" s="89">
        <v>14.465140999999999</v>
      </c>
      <c r="G69" s="86">
        <v>0</v>
      </c>
      <c r="H69" s="90">
        <v>14.465140999999999</v>
      </c>
      <c r="I69" s="44"/>
      <c r="J69" s="48">
        <f t="shared" si="0"/>
        <v>1.140626000000001</v>
      </c>
      <c r="K69" s="46">
        <f t="shared" si="1"/>
        <v>0</v>
      </c>
      <c r="L69" s="49">
        <f t="shared" si="2"/>
        <v>1.140626000000001</v>
      </c>
      <c r="N69" s="19"/>
    </row>
    <row r="70" spans="1:14">
      <c r="A70" s="71" t="s">
        <v>19</v>
      </c>
      <c r="B70" s="89">
        <v>53.42022699999999</v>
      </c>
      <c r="C70" s="86">
        <v>1.563873000000001</v>
      </c>
      <c r="D70" s="90">
        <v>54.984099999999991</v>
      </c>
      <c r="E70" s="87"/>
      <c r="F70" s="89">
        <v>52.638639000000005</v>
      </c>
      <c r="G70" s="86">
        <v>1.1815739999999977</v>
      </c>
      <c r="H70" s="90">
        <v>53.820213000000003</v>
      </c>
      <c r="I70" s="44"/>
      <c r="J70" s="48">
        <f t="shared" si="0"/>
        <v>0.78158799999998507</v>
      </c>
      <c r="K70" s="46">
        <f t="shared" si="1"/>
        <v>0.38229900000000328</v>
      </c>
      <c r="L70" s="49">
        <f t="shared" si="2"/>
        <v>1.1638869999999883</v>
      </c>
      <c r="N70" s="19"/>
    </row>
    <row r="71" spans="1:14">
      <c r="A71" s="71" t="s">
        <v>53</v>
      </c>
      <c r="B71" s="89">
        <v>0.121407</v>
      </c>
      <c r="C71" s="86">
        <v>23.857526</v>
      </c>
      <c r="D71" s="90">
        <v>23.978933000000001</v>
      </c>
      <c r="E71" s="87"/>
      <c r="F71" s="89">
        <v>0</v>
      </c>
      <c r="G71" s="86">
        <v>21.833416999999997</v>
      </c>
      <c r="H71" s="90">
        <v>21.833416999999997</v>
      </c>
      <c r="I71" s="44"/>
      <c r="J71" s="48">
        <f t="shared" si="0"/>
        <v>0.121407</v>
      </c>
      <c r="K71" s="46">
        <f t="shared" si="1"/>
        <v>2.0241090000000028</v>
      </c>
      <c r="L71" s="49">
        <f t="shared" si="2"/>
        <v>2.1455160000000042</v>
      </c>
      <c r="N71" s="19"/>
    </row>
    <row r="72" spans="1:14">
      <c r="A72" s="71" t="s">
        <v>63</v>
      </c>
      <c r="B72" s="89">
        <v>0</v>
      </c>
      <c r="C72" s="86">
        <v>3.9999889999999998</v>
      </c>
      <c r="D72" s="90">
        <v>3.9999889999999998</v>
      </c>
      <c r="E72" s="87"/>
      <c r="F72" s="89">
        <v>0</v>
      </c>
      <c r="G72" s="86">
        <v>3.5526710000000001</v>
      </c>
      <c r="H72" s="90">
        <v>3.5526710000000001</v>
      </c>
      <c r="I72" s="44"/>
      <c r="J72" s="48">
        <f t="shared" si="0"/>
        <v>0</v>
      </c>
      <c r="K72" s="46">
        <f t="shared" si="1"/>
        <v>0.44731799999999966</v>
      </c>
      <c r="L72" s="49">
        <f t="shared" si="2"/>
        <v>0.44731799999999966</v>
      </c>
      <c r="N72" s="19"/>
    </row>
    <row r="73" spans="1:14">
      <c r="A73" s="71" t="s">
        <v>96</v>
      </c>
      <c r="B73" s="89">
        <v>0</v>
      </c>
      <c r="C73" s="86">
        <v>0.99999899999999997</v>
      </c>
      <c r="D73" s="90">
        <v>0.99999899999999997</v>
      </c>
      <c r="E73" s="87"/>
      <c r="F73" s="89">
        <v>0</v>
      </c>
      <c r="G73" s="86">
        <v>0.99999800000000005</v>
      </c>
      <c r="H73" s="90">
        <v>0.99999800000000005</v>
      </c>
      <c r="I73" s="44"/>
      <c r="J73" s="48">
        <f>B73-F73</f>
        <v>0</v>
      </c>
      <c r="K73" s="46">
        <f>C73-G73</f>
        <v>9.9999999991773336E-7</v>
      </c>
      <c r="L73" s="49">
        <f>D73-H73</f>
        <v>9.9999999991773336E-7</v>
      </c>
      <c r="N73" s="19"/>
    </row>
    <row r="74" spans="1:14">
      <c r="A74" s="71" t="s">
        <v>79</v>
      </c>
      <c r="B74" s="89">
        <v>63.428104999999995</v>
      </c>
      <c r="C74" s="86">
        <v>1000.9437000000003</v>
      </c>
      <c r="D74" s="90">
        <v>1064.3718050000002</v>
      </c>
      <c r="E74" s="87"/>
      <c r="F74" s="89">
        <v>35.163851000000001</v>
      </c>
      <c r="G74" s="86">
        <v>898.45829800000013</v>
      </c>
      <c r="H74" s="90">
        <v>933.62214900000015</v>
      </c>
      <c r="I74" s="44"/>
      <c r="J74" s="48">
        <f t="shared" si="0"/>
        <v>28.264253999999994</v>
      </c>
      <c r="K74" s="46">
        <f t="shared" si="1"/>
        <v>102.48540200000014</v>
      </c>
      <c r="L74" s="49">
        <f t="shared" si="2"/>
        <v>130.74965600000007</v>
      </c>
      <c r="N74" s="19"/>
    </row>
    <row r="75" spans="1:14">
      <c r="A75" s="71" t="s">
        <v>16</v>
      </c>
      <c r="B75" s="89">
        <v>4.4245429999999999</v>
      </c>
      <c r="C75" s="86">
        <v>0</v>
      </c>
      <c r="D75" s="90">
        <v>4.4245429999999999</v>
      </c>
      <c r="E75" s="87"/>
      <c r="F75" s="89">
        <v>3.6749900000000002</v>
      </c>
      <c r="G75" s="86">
        <v>0</v>
      </c>
      <c r="H75" s="90">
        <v>3.6749900000000002</v>
      </c>
      <c r="I75" s="44"/>
      <c r="J75" s="48">
        <f t="shared" si="0"/>
        <v>0.74955299999999969</v>
      </c>
      <c r="K75" s="46">
        <f t="shared" si="1"/>
        <v>0</v>
      </c>
      <c r="L75" s="49">
        <f t="shared" si="2"/>
        <v>0.74955299999999969</v>
      </c>
      <c r="N75" s="19"/>
    </row>
    <row r="76" spans="1:14">
      <c r="A76" s="74" t="s">
        <v>110</v>
      </c>
      <c r="B76" s="89">
        <v>24.970472000000001</v>
      </c>
      <c r="C76" s="86">
        <v>0</v>
      </c>
      <c r="D76" s="90">
        <v>24.970472000000001</v>
      </c>
      <c r="E76" s="87"/>
      <c r="F76" s="89">
        <v>24.527816000000001</v>
      </c>
      <c r="G76" s="86">
        <v>0.24890999999999863</v>
      </c>
      <c r="H76" s="90">
        <v>24.776726</v>
      </c>
      <c r="I76" s="44"/>
      <c r="J76" s="48">
        <f>B76-F76</f>
        <v>0.44265599999999949</v>
      </c>
      <c r="K76" s="46">
        <f t="shared" si="1"/>
        <v>-0.24890999999999863</v>
      </c>
      <c r="L76" s="49">
        <f>D76-H76</f>
        <v>0.19374600000000086</v>
      </c>
      <c r="N76" s="19"/>
    </row>
    <row r="77" spans="1:14">
      <c r="A77" s="71" t="s">
        <v>62</v>
      </c>
      <c r="B77" s="89">
        <v>0</v>
      </c>
      <c r="C77" s="86">
        <v>16.704429999999999</v>
      </c>
      <c r="D77" s="90">
        <v>16.704429999999999</v>
      </c>
      <c r="E77" s="87"/>
      <c r="F77" s="89">
        <v>0</v>
      </c>
      <c r="G77" s="86">
        <v>14.348986</v>
      </c>
      <c r="H77" s="90">
        <v>14.348986</v>
      </c>
      <c r="I77" s="44"/>
      <c r="J77" s="48">
        <f t="shared" si="0"/>
        <v>0</v>
      </c>
      <c r="K77" s="46">
        <f t="shared" si="1"/>
        <v>2.3554439999999985</v>
      </c>
      <c r="L77" s="49">
        <f t="shared" si="2"/>
        <v>2.3554439999999985</v>
      </c>
      <c r="N77" s="19"/>
    </row>
    <row r="78" spans="1:14">
      <c r="A78" s="71" t="s">
        <v>9</v>
      </c>
      <c r="B78" s="89">
        <v>0</v>
      </c>
      <c r="C78" s="86">
        <v>12.048152</v>
      </c>
      <c r="D78" s="90">
        <v>12.048152</v>
      </c>
      <c r="E78" s="87"/>
      <c r="F78" s="89">
        <v>0</v>
      </c>
      <c r="G78" s="86">
        <v>13.07582</v>
      </c>
      <c r="H78" s="90">
        <v>13.07582</v>
      </c>
      <c r="I78" s="44"/>
      <c r="J78" s="48">
        <f t="shared" ref="J78:J92" si="12">B78-F78</f>
        <v>0</v>
      </c>
      <c r="K78" s="46">
        <f t="shared" ref="K78:K92" si="13">C78-G78</f>
        <v>-1.0276680000000002</v>
      </c>
      <c r="L78" s="49">
        <f t="shared" ref="L78:L92" si="14">D78-H78</f>
        <v>-1.0276680000000002</v>
      </c>
      <c r="N78" s="19"/>
    </row>
    <row r="79" spans="1:14">
      <c r="A79" s="71" t="s">
        <v>74</v>
      </c>
      <c r="B79" s="89">
        <v>655.98758199999997</v>
      </c>
      <c r="C79" s="86">
        <v>1782.616957</v>
      </c>
      <c r="D79" s="90">
        <v>2438.6045389999999</v>
      </c>
      <c r="E79" s="87"/>
      <c r="F79" s="89">
        <v>539.02213799999981</v>
      </c>
      <c r="G79" s="86">
        <v>1665.5023230000002</v>
      </c>
      <c r="H79" s="90">
        <v>2204.524461</v>
      </c>
      <c r="I79" s="44"/>
      <c r="J79" s="48">
        <f t="shared" si="12"/>
        <v>116.96544400000016</v>
      </c>
      <c r="K79" s="46">
        <f t="shared" si="13"/>
        <v>117.1146339999998</v>
      </c>
      <c r="L79" s="49">
        <f t="shared" si="14"/>
        <v>234.08007799999996</v>
      </c>
      <c r="N79" s="19"/>
    </row>
    <row r="80" spans="1:14">
      <c r="A80" s="71" t="s">
        <v>17</v>
      </c>
      <c r="B80" s="89">
        <v>67.375726</v>
      </c>
      <c r="C80" s="86">
        <v>1.4892820000000029</v>
      </c>
      <c r="D80" s="90">
        <v>68.865008000000003</v>
      </c>
      <c r="E80" s="87"/>
      <c r="F80" s="89">
        <v>66.744924999999995</v>
      </c>
      <c r="G80" s="86">
        <v>0.49999699999999336</v>
      </c>
      <c r="H80" s="90">
        <v>67.244921999999988</v>
      </c>
      <c r="I80" s="44"/>
      <c r="J80" s="48">
        <f t="shared" si="12"/>
        <v>0.63080100000000527</v>
      </c>
      <c r="K80" s="46">
        <f t="shared" si="13"/>
        <v>0.98928500000000952</v>
      </c>
      <c r="L80" s="49">
        <f t="shared" si="14"/>
        <v>1.6200860000000148</v>
      </c>
      <c r="N80" s="19"/>
    </row>
    <row r="81" spans="1:15">
      <c r="A81" s="71" t="s">
        <v>27</v>
      </c>
      <c r="B81" s="89">
        <v>0</v>
      </c>
      <c r="C81" s="86">
        <v>17.330870000000001</v>
      </c>
      <c r="D81" s="90">
        <v>17.330870000000001</v>
      </c>
      <c r="E81" s="87"/>
      <c r="F81" s="89">
        <v>0</v>
      </c>
      <c r="G81" s="86">
        <v>16.55639</v>
      </c>
      <c r="H81" s="90">
        <v>16.55639</v>
      </c>
      <c r="I81" s="44"/>
      <c r="J81" s="48">
        <f t="shared" si="12"/>
        <v>0</v>
      </c>
      <c r="K81" s="46">
        <f t="shared" si="13"/>
        <v>0.7744800000000005</v>
      </c>
      <c r="L81" s="49">
        <f t="shared" si="14"/>
        <v>0.7744800000000005</v>
      </c>
      <c r="N81" s="19"/>
    </row>
    <row r="82" spans="1:15">
      <c r="A82" s="111" t="s">
        <v>128</v>
      </c>
      <c r="B82" s="89">
        <v>3.7676669999999999</v>
      </c>
      <c r="C82" s="86">
        <v>0</v>
      </c>
      <c r="D82" s="90">
        <v>3.7676669999999999</v>
      </c>
      <c r="E82" s="87"/>
      <c r="F82" s="89">
        <v>1.749997</v>
      </c>
      <c r="G82" s="86">
        <v>0</v>
      </c>
      <c r="H82" s="90">
        <v>1.749997</v>
      </c>
      <c r="I82" s="44"/>
      <c r="J82" s="48">
        <f t="shared" ref="J82" si="15">B82-F82</f>
        <v>2.0176699999999999</v>
      </c>
      <c r="K82" s="46">
        <f t="shared" ref="K82" si="16">C82-G82</f>
        <v>0</v>
      </c>
      <c r="L82" s="49">
        <f t="shared" si="14"/>
        <v>2.0176699999999999</v>
      </c>
      <c r="N82" s="19"/>
    </row>
    <row r="83" spans="1:15">
      <c r="A83" s="71" t="s">
        <v>40</v>
      </c>
      <c r="B83" s="89">
        <v>1361.1741980000002</v>
      </c>
      <c r="C83" s="86">
        <v>116.81091399999991</v>
      </c>
      <c r="D83" s="90">
        <v>1477.9851120000001</v>
      </c>
      <c r="E83" s="87"/>
      <c r="F83" s="89">
        <v>1349.5800320000001</v>
      </c>
      <c r="G83" s="86">
        <v>111.2453959999998</v>
      </c>
      <c r="H83" s="90">
        <v>1460.8254279999999</v>
      </c>
      <c r="I83" s="44"/>
      <c r="J83" s="48">
        <f t="shared" si="12"/>
        <v>11.594166000000087</v>
      </c>
      <c r="K83" s="46">
        <f t="shared" si="13"/>
        <v>5.565518000000111</v>
      </c>
      <c r="L83" s="49">
        <f t="shared" si="14"/>
        <v>17.159684000000198</v>
      </c>
      <c r="N83" s="19"/>
    </row>
    <row r="84" spans="1:15">
      <c r="A84" s="71" t="s">
        <v>77</v>
      </c>
      <c r="B84" s="89">
        <v>7.323639</v>
      </c>
      <c r="C84" s="86">
        <v>0</v>
      </c>
      <c r="D84" s="90">
        <v>7.323639</v>
      </c>
      <c r="E84" s="87"/>
      <c r="F84" s="89">
        <v>7.3571289999999996</v>
      </c>
      <c r="G84" s="86">
        <v>0</v>
      </c>
      <c r="H84" s="90">
        <v>7.3571289999999996</v>
      </c>
      <c r="I84" s="44"/>
      <c r="J84" s="48">
        <f t="shared" si="12"/>
        <v>-3.3489999999999576E-2</v>
      </c>
      <c r="K84" s="46">
        <f t="shared" si="13"/>
        <v>0</v>
      </c>
      <c r="L84" s="49">
        <f t="shared" si="14"/>
        <v>-3.3489999999999576E-2</v>
      </c>
      <c r="N84" s="19"/>
    </row>
    <row r="85" spans="1:15">
      <c r="A85" s="71" t="s">
        <v>57</v>
      </c>
      <c r="B85" s="89">
        <v>0</v>
      </c>
      <c r="C85" s="86">
        <v>12.614258</v>
      </c>
      <c r="D85" s="90">
        <v>12.614258</v>
      </c>
      <c r="E85" s="87"/>
      <c r="F85" s="89">
        <v>0</v>
      </c>
      <c r="G85" s="86">
        <v>12.655329999999999</v>
      </c>
      <c r="H85" s="90">
        <v>12.655329999999999</v>
      </c>
      <c r="I85" s="44"/>
      <c r="J85" s="48">
        <f t="shared" si="12"/>
        <v>0</v>
      </c>
      <c r="K85" s="46">
        <f t="shared" si="13"/>
        <v>-4.1071999999999775E-2</v>
      </c>
      <c r="L85" s="49">
        <f t="shared" si="14"/>
        <v>-4.1071999999999775E-2</v>
      </c>
      <c r="N85" s="19"/>
    </row>
    <row r="86" spans="1:15">
      <c r="A86" s="71" t="s">
        <v>69</v>
      </c>
      <c r="B86" s="89">
        <v>9.0714100000000002</v>
      </c>
      <c r="C86" s="86">
        <v>0</v>
      </c>
      <c r="D86" s="90">
        <v>9.0714100000000002</v>
      </c>
      <c r="E86" s="87"/>
      <c r="F86" s="89">
        <v>9.9999749999999992</v>
      </c>
      <c r="G86" s="86">
        <v>0</v>
      </c>
      <c r="H86" s="90">
        <v>9.9999749999999992</v>
      </c>
      <c r="I86" s="44"/>
      <c r="J86" s="48">
        <f t="shared" si="12"/>
        <v>-0.92856499999999897</v>
      </c>
      <c r="K86" s="46">
        <f t="shared" si="13"/>
        <v>0</v>
      </c>
      <c r="L86" s="49">
        <f t="shared" si="14"/>
        <v>-0.92856499999999897</v>
      </c>
      <c r="N86" s="19"/>
    </row>
    <row r="87" spans="1:15">
      <c r="A87" s="71" t="s">
        <v>81</v>
      </c>
      <c r="B87" s="89">
        <v>64.42083199999999</v>
      </c>
      <c r="C87" s="86">
        <v>5332.315526999997</v>
      </c>
      <c r="D87" s="90">
        <v>5396.7363589999968</v>
      </c>
      <c r="E87" s="87"/>
      <c r="F87" s="89">
        <v>44.019711000000001</v>
      </c>
      <c r="G87" s="86">
        <v>5193.1140810000043</v>
      </c>
      <c r="H87" s="90">
        <v>5237.1337920000042</v>
      </c>
      <c r="I87" s="44"/>
      <c r="J87" s="48">
        <f t="shared" si="12"/>
        <v>20.401120999999989</v>
      </c>
      <c r="K87" s="46">
        <f t="shared" si="13"/>
        <v>139.20144599999276</v>
      </c>
      <c r="L87" s="49">
        <f t="shared" si="14"/>
        <v>159.60256699999263</v>
      </c>
      <c r="N87" s="19"/>
    </row>
    <row r="88" spans="1:15">
      <c r="A88" s="71" t="s">
        <v>50</v>
      </c>
      <c r="B88" s="89">
        <v>139.40417100000002</v>
      </c>
      <c r="C88" s="86">
        <v>1446.9221889999994</v>
      </c>
      <c r="D88" s="90">
        <v>1586.3263599999996</v>
      </c>
      <c r="E88" s="87"/>
      <c r="F88" s="89">
        <v>128.103025</v>
      </c>
      <c r="G88" s="86">
        <v>1312.2520039999995</v>
      </c>
      <c r="H88" s="90">
        <v>1440.3550289999994</v>
      </c>
      <c r="I88" s="44"/>
      <c r="J88" s="48">
        <f t="shared" si="12"/>
        <v>11.301146000000017</v>
      </c>
      <c r="K88" s="46">
        <f t="shared" si="13"/>
        <v>134.67018499999995</v>
      </c>
      <c r="L88" s="49">
        <f t="shared" si="14"/>
        <v>145.97133100000019</v>
      </c>
      <c r="M88" s="1"/>
      <c r="N88" s="19"/>
      <c r="O88" s="57"/>
    </row>
    <row r="89" spans="1:15">
      <c r="A89" s="71" t="s">
        <v>59</v>
      </c>
      <c r="B89" s="89">
        <v>0</v>
      </c>
      <c r="C89" s="86">
        <v>2.024994</v>
      </c>
      <c r="D89" s="90">
        <v>2.024994</v>
      </c>
      <c r="E89" s="87"/>
      <c r="F89" s="89">
        <v>0</v>
      </c>
      <c r="G89" s="86">
        <v>2.314279</v>
      </c>
      <c r="H89" s="90">
        <v>2.314279</v>
      </c>
      <c r="I89" s="44"/>
      <c r="J89" s="48">
        <f t="shared" si="12"/>
        <v>0</v>
      </c>
      <c r="K89" s="46">
        <f t="shared" si="13"/>
        <v>-0.28928500000000001</v>
      </c>
      <c r="L89" s="49">
        <f t="shared" si="14"/>
        <v>-0.28928500000000001</v>
      </c>
      <c r="N89" s="19"/>
    </row>
    <row r="90" spans="1:15">
      <c r="A90" s="71" t="s">
        <v>80</v>
      </c>
      <c r="B90" s="89">
        <v>42.716989000000005</v>
      </c>
      <c r="C90" s="86">
        <v>93.451420999999982</v>
      </c>
      <c r="D90" s="90">
        <v>136.16840999999999</v>
      </c>
      <c r="E90" s="87"/>
      <c r="F90" s="89">
        <v>39.918851999999994</v>
      </c>
      <c r="G90" s="86">
        <v>87.193720000000013</v>
      </c>
      <c r="H90" s="90">
        <v>127.112572</v>
      </c>
      <c r="I90" s="44"/>
      <c r="J90" s="48">
        <f t="shared" si="12"/>
        <v>2.7981370000000112</v>
      </c>
      <c r="K90" s="46">
        <f t="shared" si="13"/>
        <v>6.2577009999999689</v>
      </c>
      <c r="L90" s="49">
        <f t="shared" si="14"/>
        <v>9.0558379999999943</v>
      </c>
      <c r="N90" s="19"/>
    </row>
    <row r="91" spans="1:15">
      <c r="A91" s="84" t="s">
        <v>11</v>
      </c>
      <c r="B91" s="89">
        <v>0</v>
      </c>
      <c r="C91" s="86">
        <v>11.999973000000001</v>
      </c>
      <c r="D91" s="90">
        <v>11.999973000000001</v>
      </c>
      <c r="E91" s="87"/>
      <c r="F91" s="89">
        <v>0</v>
      </c>
      <c r="G91" s="86">
        <v>11.999974</v>
      </c>
      <c r="H91" s="90">
        <v>11.999974</v>
      </c>
      <c r="I91" s="4"/>
      <c r="J91" s="50">
        <f t="shared" si="12"/>
        <v>0</v>
      </c>
      <c r="K91" s="51">
        <f t="shared" si="13"/>
        <v>-9.9999999925159955E-7</v>
      </c>
      <c r="L91" s="52">
        <f t="shared" si="14"/>
        <v>-9.9999999925159955E-7</v>
      </c>
      <c r="N91" s="39"/>
    </row>
    <row r="92" spans="1:15">
      <c r="A92" s="8" t="s">
        <v>101</v>
      </c>
      <c r="B92" s="93">
        <f>SUM(B6:B91)</f>
        <v>15158.119341000003</v>
      </c>
      <c r="C92" s="94">
        <f>SUM(C6:C91)</f>
        <v>24480.968466000002</v>
      </c>
      <c r="D92" s="93">
        <f>SUM(D6:D91)</f>
        <v>39639.087806999996</v>
      </c>
      <c r="E92" s="95"/>
      <c r="F92" s="93">
        <f>SUM(F6:F91)</f>
        <v>14138.181961999995</v>
      </c>
      <c r="G92" s="94">
        <f>SUM(G6:G91)</f>
        <v>23590.591389999998</v>
      </c>
      <c r="H92" s="93">
        <f>SUM(H6:H91)</f>
        <v>37728.773351999997</v>
      </c>
      <c r="I92" s="5"/>
      <c r="J92" s="61">
        <f t="shared" si="12"/>
        <v>1019.9373790000081</v>
      </c>
      <c r="K92" s="62">
        <f t="shared" si="13"/>
        <v>890.37707600000431</v>
      </c>
      <c r="L92" s="63">
        <f t="shared" si="14"/>
        <v>1910.3144549999997</v>
      </c>
      <c r="N92" s="19"/>
    </row>
    <row r="93" spans="1:15">
      <c r="B93" s="97"/>
      <c r="C93" s="97"/>
      <c r="D93" s="97"/>
      <c r="E93" s="97"/>
      <c r="F93" s="97"/>
      <c r="G93" s="97"/>
      <c r="H93" s="97"/>
      <c r="I93" s="4"/>
      <c r="J93" s="53"/>
      <c r="K93" s="53"/>
      <c r="L93" s="53"/>
      <c r="N93" s="19"/>
    </row>
    <row r="94" spans="1:15">
      <c r="A94" s="2" t="s">
        <v>82</v>
      </c>
      <c r="B94" s="97"/>
      <c r="C94" s="97"/>
      <c r="D94" s="97"/>
      <c r="E94" s="97"/>
      <c r="F94" s="97"/>
      <c r="G94" s="97"/>
      <c r="H94" s="97"/>
      <c r="I94" s="4"/>
      <c r="J94" s="54"/>
      <c r="K94" s="54"/>
      <c r="L94" s="54"/>
      <c r="N94" s="19"/>
    </row>
    <row r="95" spans="1:15">
      <c r="A95" s="13" t="s">
        <v>28</v>
      </c>
      <c r="B95" s="86">
        <v>408.25930400000004</v>
      </c>
      <c r="C95" s="86">
        <v>26.477993999999967</v>
      </c>
      <c r="D95" s="90">
        <v>434.73729800000001</v>
      </c>
      <c r="E95" s="87"/>
      <c r="F95" s="89">
        <v>378.31461999999999</v>
      </c>
      <c r="G95" s="86">
        <v>25.10459800000001</v>
      </c>
      <c r="H95" s="89">
        <v>403.419218</v>
      </c>
      <c r="I95" s="4"/>
      <c r="J95" s="48">
        <f t="shared" ref="J95" si="17">B95-F95</f>
        <v>29.944684000000052</v>
      </c>
      <c r="K95" s="46">
        <f t="shared" ref="K95" si="18">C95-G95</f>
        <v>1.373395999999957</v>
      </c>
      <c r="L95" s="49">
        <f t="shared" ref="L95" si="19">D95-H95</f>
        <v>31.318080000000009</v>
      </c>
      <c r="N95" s="19"/>
    </row>
    <row r="96" spans="1:15">
      <c r="A96" s="13" t="s">
        <v>34</v>
      </c>
      <c r="B96" s="86">
        <v>62.244515</v>
      </c>
      <c r="C96" s="86">
        <v>3.2732080000000039</v>
      </c>
      <c r="D96" s="90">
        <v>65.517723000000004</v>
      </c>
      <c r="E96" s="87"/>
      <c r="F96" s="89">
        <v>66.862808000000001</v>
      </c>
      <c r="G96" s="86">
        <v>4.0718650000000025</v>
      </c>
      <c r="H96" s="89">
        <v>70.934673000000004</v>
      </c>
      <c r="I96" s="4"/>
      <c r="J96" s="48">
        <f t="shared" ref="J96:J99" si="20">B96-F96</f>
        <v>-4.6182930000000013</v>
      </c>
      <c r="K96" s="46">
        <f t="shared" ref="K96:K99" si="21">C96-G96</f>
        <v>-0.79865699999999862</v>
      </c>
      <c r="L96" s="49">
        <f t="shared" ref="L96:L99" si="22">D96-H96</f>
        <v>-5.4169499999999999</v>
      </c>
      <c r="N96" s="19"/>
    </row>
    <row r="97" spans="1:14">
      <c r="A97" s="13" t="s">
        <v>36</v>
      </c>
      <c r="B97" s="86">
        <v>55.223696999999994</v>
      </c>
      <c r="C97" s="86">
        <v>58.89866700000001</v>
      </c>
      <c r="D97" s="90">
        <v>114.122364</v>
      </c>
      <c r="E97" s="87"/>
      <c r="F97" s="89">
        <v>67.111150000000009</v>
      </c>
      <c r="G97" s="86">
        <v>42.17283599999999</v>
      </c>
      <c r="H97" s="89">
        <v>109.283986</v>
      </c>
      <c r="I97" s="4"/>
      <c r="J97" s="48">
        <f t="shared" si="20"/>
        <v>-11.887453000000015</v>
      </c>
      <c r="K97" s="46">
        <f t="shared" si="21"/>
        <v>16.725831000000021</v>
      </c>
      <c r="L97" s="49">
        <f t="shared" si="22"/>
        <v>4.8383780000000058</v>
      </c>
      <c r="N97" s="19"/>
    </row>
    <row r="98" spans="1:14">
      <c r="A98" s="14" t="s">
        <v>37</v>
      </c>
      <c r="B98" s="86">
        <v>75.248419999999982</v>
      </c>
      <c r="C98" s="86">
        <v>6.2455520000000035</v>
      </c>
      <c r="D98" s="90">
        <v>81.493971999999985</v>
      </c>
      <c r="E98" s="87"/>
      <c r="F98" s="89">
        <v>75.551611000000008</v>
      </c>
      <c r="G98" s="86">
        <v>6.8075310000000115</v>
      </c>
      <c r="H98" s="89">
        <v>82.35914200000002</v>
      </c>
      <c r="I98" s="4"/>
      <c r="J98" s="50">
        <f t="shared" si="20"/>
        <v>-0.30319100000002663</v>
      </c>
      <c r="K98" s="51">
        <f t="shared" si="21"/>
        <v>-0.561979000000008</v>
      </c>
      <c r="L98" s="52">
        <f t="shared" si="22"/>
        <v>-0.86517000000003463</v>
      </c>
      <c r="N98" s="19"/>
    </row>
    <row r="99" spans="1:14">
      <c r="A99" s="8" t="s">
        <v>84</v>
      </c>
      <c r="B99" s="98">
        <f>SUM(B95:B98)</f>
        <v>600.97593600000005</v>
      </c>
      <c r="C99" s="98">
        <f t="shared" ref="C99:D99" si="23">SUM(C95:C98)</f>
        <v>94.895420999999985</v>
      </c>
      <c r="D99" s="99">
        <f t="shared" si="23"/>
        <v>695.87135699999999</v>
      </c>
      <c r="E99" s="100"/>
      <c r="F99" s="98">
        <f>SUM(F95:F98)</f>
        <v>587.8401889999999</v>
      </c>
      <c r="G99" s="98">
        <f t="shared" ref="G99:H99" si="24">SUM(G95:G98)</f>
        <v>78.156830000000014</v>
      </c>
      <c r="H99" s="99">
        <f t="shared" si="24"/>
        <v>665.99701900000002</v>
      </c>
      <c r="I99" s="5"/>
      <c r="J99" s="61">
        <f t="shared" si="20"/>
        <v>13.135747000000151</v>
      </c>
      <c r="K99" s="62">
        <f t="shared" si="21"/>
        <v>16.738590999999971</v>
      </c>
      <c r="L99" s="63">
        <f t="shared" si="22"/>
        <v>29.874337999999966</v>
      </c>
      <c r="N99" s="19"/>
    </row>
    <row r="100" spans="1:14">
      <c r="A100" s="67"/>
      <c r="B100" s="101"/>
      <c r="C100" s="101"/>
      <c r="D100" s="101"/>
      <c r="E100" s="102"/>
      <c r="F100" s="101"/>
      <c r="G100" s="101"/>
      <c r="H100" s="101"/>
      <c r="I100" s="68"/>
      <c r="J100" s="56"/>
      <c r="K100" s="56"/>
      <c r="L100" s="56"/>
      <c r="N100" s="19"/>
    </row>
    <row r="101" spans="1:14" ht="28.8">
      <c r="A101" s="69" t="s">
        <v>106</v>
      </c>
      <c r="B101" s="62">
        <f>B92+B99</f>
        <v>15759.095277000004</v>
      </c>
      <c r="C101" s="103">
        <f t="shared" ref="C101:D101" si="25">C92+C99</f>
        <v>24575.863887000003</v>
      </c>
      <c r="D101" s="103">
        <f t="shared" si="25"/>
        <v>40334.959164</v>
      </c>
      <c r="E101" s="102"/>
      <c r="F101" s="61">
        <f>F92+F99</f>
        <v>14726.022150999996</v>
      </c>
      <c r="G101" s="103">
        <f t="shared" ref="G101:H101" si="26">G92+G99</f>
        <v>23668.748219999998</v>
      </c>
      <c r="H101" s="63">
        <f t="shared" si="26"/>
        <v>38394.770370999999</v>
      </c>
      <c r="I101" s="68"/>
      <c r="J101" s="61">
        <f t="shared" ref="J101" si="27">B101-F101</f>
        <v>1033.0731260000084</v>
      </c>
      <c r="K101" s="62">
        <f t="shared" ref="K101" si="28">C101-G101</f>
        <v>907.11566700000549</v>
      </c>
      <c r="L101" s="63">
        <f t="shared" ref="L101" si="29">D101-H101</f>
        <v>1940.1887930000012</v>
      </c>
      <c r="N101" s="19"/>
    </row>
    <row r="102" spans="1:14">
      <c r="B102" s="97"/>
      <c r="C102" s="97"/>
      <c r="D102" s="97"/>
      <c r="E102" s="97"/>
      <c r="F102" s="97"/>
      <c r="G102" s="97"/>
      <c r="H102" s="97"/>
      <c r="I102" s="4"/>
      <c r="J102" s="53"/>
      <c r="K102" s="53"/>
      <c r="L102" s="53"/>
      <c r="N102" s="19"/>
    </row>
    <row r="103" spans="1:14">
      <c r="A103" s="3" t="s">
        <v>83</v>
      </c>
      <c r="B103" s="97"/>
      <c r="C103" s="97"/>
      <c r="D103" s="97"/>
      <c r="E103" s="97"/>
      <c r="F103" s="97"/>
      <c r="G103" s="97"/>
      <c r="H103" s="97"/>
      <c r="I103" s="4"/>
      <c r="J103" s="54"/>
      <c r="K103" s="54"/>
      <c r="L103" s="54"/>
      <c r="N103" s="19"/>
    </row>
    <row r="104" spans="1:14">
      <c r="A104" s="13" t="s">
        <v>67</v>
      </c>
      <c r="B104" s="86">
        <v>89.698065</v>
      </c>
      <c r="C104" s="86">
        <v>0</v>
      </c>
      <c r="D104" s="90">
        <v>89.698065</v>
      </c>
      <c r="E104" s="87"/>
      <c r="F104" s="89">
        <v>88.748052000000001</v>
      </c>
      <c r="G104" s="86">
        <v>0</v>
      </c>
      <c r="H104" s="89">
        <v>88.748052000000001</v>
      </c>
      <c r="I104" s="44"/>
      <c r="J104" s="48">
        <f t="shared" ref="J104" si="30">B104-F104</f>
        <v>0.95001299999999844</v>
      </c>
      <c r="K104" s="46">
        <f t="shared" ref="K104" si="31">C104-G104</f>
        <v>0</v>
      </c>
      <c r="L104" s="49">
        <f t="shared" ref="L104" si="32">D104-H104</f>
        <v>0.95001299999999844</v>
      </c>
      <c r="N104" s="19"/>
    </row>
    <row r="105" spans="1:14">
      <c r="A105" s="13" t="s">
        <v>88</v>
      </c>
      <c r="B105" s="86">
        <v>243.63871999999998</v>
      </c>
      <c r="C105" s="86">
        <v>0</v>
      </c>
      <c r="D105" s="90">
        <v>243.63871999999998</v>
      </c>
      <c r="E105" s="87"/>
      <c r="F105" s="89">
        <v>249.95388500000001</v>
      </c>
      <c r="G105" s="86">
        <v>0</v>
      </c>
      <c r="H105" s="89">
        <v>249.95388500000001</v>
      </c>
      <c r="I105" s="44"/>
      <c r="J105" s="48">
        <f t="shared" ref="J105:J111" si="33">B105-F105</f>
        <v>-6.3151650000000359</v>
      </c>
      <c r="K105" s="46">
        <f t="shared" ref="K105:K111" si="34">C105-G105</f>
        <v>0</v>
      </c>
      <c r="L105" s="49">
        <f t="shared" ref="L105:L111" si="35">D105-H105</f>
        <v>-6.3151650000000359</v>
      </c>
      <c r="N105" s="19"/>
    </row>
    <row r="106" spans="1:14">
      <c r="A106" s="13" t="s">
        <v>70</v>
      </c>
      <c r="B106" s="86">
        <v>2.5959789999999998</v>
      </c>
      <c r="C106" s="86">
        <v>0</v>
      </c>
      <c r="D106" s="90">
        <v>2.5959789999999998</v>
      </c>
      <c r="E106" s="87"/>
      <c r="F106" s="89">
        <v>2.520975</v>
      </c>
      <c r="G106" s="86">
        <v>0</v>
      </c>
      <c r="H106" s="89">
        <v>2.520975</v>
      </c>
      <c r="I106" s="44"/>
      <c r="J106" s="48">
        <f t="shared" si="33"/>
        <v>7.5003999999999849E-2</v>
      </c>
      <c r="K106" s="46">
        <f t="shared" si="34"/>
        <v>0</v>
      </c>
      <c r="L106" s="49">
        <f t="shared" si="35"/>
        <v>7.5003999999999849E-2</v>
      </c>
      <c r="N106" s="19"/>
    </row>
    <row r="107" spans="1:14">
      <c r="A107" s="13" t="s">
        <v>66</v>
      </c>
      <c r="B107" s="86">
        <v>964.46432100000015</v>
      </c>
      <c r="C107" s="86">
        <v>5.7522189999999682</v>
      </c>
      <c r="D107" s="90">
        <v>970.21654000000012</v>
      </c>
      <c r="E107" s="87"/>
      <c r="F107" s="89">
        <v>924.23476299999993</v>
      </c>
      <c r="G107" s="86">
        <v>13.278431999999952</v>
      </c>
      <c r="H107" s="89">
        <v>937.51319499999988</v>
      </c>
      <c r="I107" s="44"/>
      <c r="J107" s="48">
        <f t="shared" si="33"/>
        <v>40.229558000000225</v>
      </c>
      <c r="K107" s="46">
        <f t="shared" si="34"/>
        <v>-7.5262129999999843</v>
      </c>
      <c r="L107" s="49">
        <f t="shared" si="35"/>
        <v>32.70334500000024</v>
      </c>
      <c r="N107" s="19"/>
    </row>
    <row r="108" spans="1:14">
      <c r="A108" s="120" t="s">
        <v>135</v>
      </c>
      <c r="B108" s="89">
        <v>42.201694000000003</v>
      </c>
      <c r="C108" s="86">
        <v>0</v>
      </c>
      <c r="D108" s="90">
        <v>42.201694000000003</v>
      </c>
      <c r="E108" s="87"/>
      <c r="F108" s="89">
        <v>10.999964</v>
      </c>
      <c r="G108" s="86">
        <v>0</v>
      </c>
      <c r="H108" s="89">
        <v>10.999964</v>
      </c>
      <c r="I108" s="44"/>
      <c r="J108" s="48">
        <f t="shared" ref="J108" si="36">B108-F108</f>
        <v>31.201730000000005</v>
      </c>
      <c r="K108" s="46">
        <f t="shared" ref="K108" si="37">C108-G108</f>
        <v>0</v>
      </c>
      <c r="L108" s="49">
        <f t="shared" ref="L108" si="38">D108-H108</f>
        <v>31.201730000000005</v>
      </c>
      <c r="N108" s="19"/>
    </row>
    <row r="109" spans="1:14">
      <c r="A109" s="13" t="s">
        <v>68</v>
      </c>
      <c r="B109" s="86">
        <v>260.951685</v>
      </c>
      <c r="C109" s="86">
        <v>91.393444999999986</v>
      </c>
      <c r="D109" s="90">
        <v>352.34512999999998</v>
      </c>
      <c r="E109" s="87"/>
      <c r="F109" s="89">
        <v>258.75897499999996</v>
      </c>
      <c r="G109" s="86">
        <v>86.254851999999971</v>
      </c>
      <c r="H109" s="89">
        <v>345.01382699999994</v>
      </c>
      <c r="I109" s="44"/>
      <c r="J109" s="48">
        <f t="shared" si="33"/>
        <v>2.1927100000000337</v>
      </c>
      <c r="K109" s="46">
        <f t="shared" si="34"/>
        <v>5.1385930000000144</v>
      </c>
      <c r="L109" s="49">
        <f t="shared" si="35"/>
        <v>7.3313030000000481</v>
      </c>
      <c r="N109" s="19"/>
    </row>
    <row r="110" spans="1:14">
      <c r="A110" s="14" t="s">
        <v>65</v>
      </c>
      <c r="B110" s="86">
        <v>2712.7588609999984</v>
      </c>
      <c r="C110" s="86">
        <v>40.633812000000034</v>
      </c>
      <c r="D110" s="90">
        <v>2753.3926729999985</v>
      </c>
      <c r="E110" s="87"/>
      <c r="F110" s="89">
        <v>2663.9184410000012</v>
      </c>
      <c r="G110" s="86">
        <v>53.018327999999656</v>
      </c>
      <c r="H110" s="89">
        <v>2716.9367690000008</v>
      </c>
      <c r="I110" s="44"/>
      <c r="J110" s="50">
        <f t="shared" si="33"/>
        <v>48.840419999997266</v>
      </c>
      <c r="K110" s="51">
        <f t="shared" si="34"/>
        <v>-12.384515999999621</v>
      </c>
      <c r="L110" s="52">
        <f t="shared" si="35"/>
        <v>36.455903999997645</v>
      </c>
      <c r="N110" s="19"/>
    </row>
    <row r="111" spans="1:14">
      <c r="A111" s="8" t="s">
        <v>85</v>
      </c>
      <c r="B111" s="93">
        <f>SUM(B104:B110)</f>
        <v>4316.3093249999984</v>
      </c>
      <c r="C111" s="93">
        <f t="shared" ref="C111:D111" si="39">SUM(C104:C110)</f>
        <v>137.77947599999999</v>
      </c>
      <c r="D111" s="94">
        <f t="shared" si="39"/>
        <v>4454.0888009999981</v>
      </c>
      <c r="E111" s="100"/>
      <c r="F111" s="93">
        <f>SUM(F104:F110)</f>
        <v>4199.1350550000016</v>
      </c>
      <c r="G111" s="93">
        <f t="shared" ref="G111:H111" si="40">SUM(G104:G110)</f>
        <v>152.55161199999958</v>
      </c>
      <c r="H111" s="96">
        <f t="shared" si="40"/>
        <v>4351.6866670000009</v>
      </c>
      <c r="I111" s="5"/>
      <c r="J111" s="61">
        <f t="shared" si="33"/>
        <v>117.1742699999968</v>
      </c>
      <c r="K111" s="62">
        <f t="shared" si="34"/>
        <v>-14.772135999999591</v>
      </c>
      <c r="L111" s="63">
        <f t="shared" si="35"/>
        <v>102.4021339999972</v>
      </c>
      <c r="N111" s="19"/>
    </row>
    <row r="112" spans="1:14">
      <c r="B112" s="97"/>
      <c r="C112" s="97"/>
      <c r="D112" s="97"/>
      <c r="E112" s="97"/>
      <c r="F112" s="97"/>
      <c r="G112" s="97"/>
      <c r="H112" s="97"/>
      <c r="I112" s="4"/>
      <c r="J112" s="53"/>
      <c r="K112" s="53"/>
      <c r="L112" s="53"/>
      <c r="N112" s="19"/>
    </row>
    <row r="113" spans="1:14">
      <c r="A113" s="38" t="s">
        <v>98</v>
      </c>
      <c r="B113" s="123"/>
      <c r="C113" s="97"/>
      <c r="D113" s="97"/>
      <c r="E113" s="97"/>
      <c r="F113" s="97"/>
      <c r="G113" s="97"/>
      <c r="H113" s="97"/>
      <c r="I113" s="4"/>
      <c r="J113" s="55"/>
      <c r="K113" s="55"/>
      <c r="L113" s="55"/>
      <c r="M113" s="32"/>
      <c r="N113" s="19"/>
    </row>
    <row r="114" spans="1:14">
      <c r="A114" s="71" t="s">
        <v>72</v>
      </c>
      <c r="B114" s="89">
        <v>68.231100999999995</v>
      </c>
      <c r="C114" s="86">
        <v>2.9999940000000009</v>
      </c>
      <c r="D114" s="90">
        <v>71.231094999999996</v>
      </c>
      <c r="E114" s="104"/>
      <c r="F114" s="89">
        <v>64.712354000000005</v>
      </c>
      <c r="G114" s="86">
        <v>2.3857079999999939</v>
      </c>
      <c r="H114" s="89">
        <v>67.098061999999999</v>
      </c>
      <c r="I114" s="44"/>
      <c r="J114" s="48">
        <f t="shared" ref="J114:L117" si="41">B114-F114</f>
        <v>3.5187469999999905</v>
      </c>
      <c r="K114" s="46">
        <f t="shared" si="41"/>
        <v>0.61428600000000699</v>
      </c>
      <c r="L114" s="49">
        <f t="shared" si="41"/>
        <v>4.1330329999999975</v>
      </c>
      <c r="M114" s="24"/>
      <c r="N114" s="19"/>
    </row>
    <row r="115" spans="1:14">
      <c r="A115" s="71" t="s">
        <v>71</v>
      </c>
      <c r="B115" s="89">
        <v>113.288095</v>
      </c>
      <c r="C115" s="86">
        <v>11.999978999999996</v>
      </c>
      <c r="D115" s="90">
        <v>125.28807399999999</v>
      </c>
      <c r="E115" s="104"/>
      <c r="F115" s="89">
        <v>106.282794</v>
      </c>
      <c r="G115" s="86">
        <v>11.916291999999999</v>
      </c>
      <c r="H115" s="89">
        <v>118.19908599999999</v>
      </c>
      <c r="I115" s="44"/>
      <c r="J115" s="48">
        <f t="shared" si="41"/>
        <v>7.0053010000000029</v>
      </c>
      <c r="K115" s="46">
        <f t="shared" si="41"/>
        <v>8.3686999999997624E-2</v>
      </c>
      <c r="L115" s="48">
        <f t="shared" si="41"/>
        <v>7.0889880000000005</v>
      </c>
      <c r="M115" s="32"/>
      <c r="N115" s="19"/>
    </row>
    <row r="116" spans="1:14">
      <c r="A116" s="71" t="s">
        <v>116</v>
      </c>
      <c r="B116" s="91">
        <v>251.23215200000001</v>
      </c>
      <c r="C116" s="86">
        <v>0</v>
      </c>
      <c r="D116" s="92">
        <v>251.23215200000001</v>
      </c>
      <c r="E116" s="104"/>
      <c r="F116" s="91">
        <v>233.99599599999999</v>
      </c>
      <c r="G116" s="86">
        <v>0</v>
      </c>
      <c r="H116" s="91">
        <v>233.99599599999999</v>
      </c>
      <c r="I116" s="44"/>
      <c r="J116" s="48">
        <f t="shared" ref="J116" si="42">B116-F116</f>
        <v>17.236156000000022</v>
      </c>
      <c r="K116" s="46">
        <f t="shared" ref="K116" si="43">C116-G116</f>
        <v>0</v>
      </c>
      <c r="L116" s="52">
        <f t="shared" si="41"/>
        <v>17.236156000000022</v>
      </c>
      <c r="N116" s="19"/>
    </row>
    <row r="117" spans="1:14">
      <c r="A117" s="37" t="s">
        <v>102</v>
      </c>
      <c r="B117" s="61">
        <f>SUM(B114:B116)</f>
        <v>432.75134800000001</v>
      </c>
      <c r="C117" s="62">
        <f>SUM(C114:C116)</f>
        <v>14.999972999999997</v>
      </c>
      <c r="D117" s="63">
        <f>SUM(D114:D116)</f>
        <v>447.75132099999996</v>
      </c>
      <c r="E117" s="97"/>
      <c r="F117" s="61">
        <f>SUM(F114:F116)</f>
        <v>404.99114399999996</v>
      </c>
      <c r="G117" s="103">
        <f>SUM(G114:G116)</f>
        <v>14.301999999999992</v>
      </c>
      <c r="H117" s="103">
        <f>SUM(H114:H116)</f>
        <v>419.29314399999998</v>
      </c>
      <c r="I117" s="4"/>
      <c r="J117" s="61">
        <f t="shared" si="41"/>
        <v>27.760204000000044</v>
      </c>
      <c r="K117" s="62">
        <f t="shared" si="41"/>
        <v>0.69797300000000462</v>
      </c>
      <c r="L117" s="63">
        <f t="shared" si="41"/>
        <v>28.458176999999978</v>
      </c>
      <c r="N117" s="19"/>
    </row>
    <row r="118" spans="1:14">
      <c r="A118" s="30"/>
      <c r="B118" s="97"/>
      <c r="C118" s="97"/>
      <c r="D118" s="97"/>
      <c r="E118" s="97"/>
      <c r="F118" s="97"/>
      <c r="G118" s="97"/>
      <c r="H118" s="97"/>
      <c r="I118" s="4"/>
      <c r="J118" s="55"/>
      <c r="K118" s="55"/>
      <c r="L118" s="55"/>
      <c r="N118" s="19"/>
    </row>
    <row r="119" spans="1:14">
      <c r="A119" s="38" t="s">
        <v>99</v>
      </c>
      <c r="B119" s="97"/>
      <c r="C119" s="97"/>
      <c r="D119" s="97"/>
      <c r="E119" s="97"/>
      <c r="F119" s="97"/>
      <c r="G119" s="97"/>
      <c r="H119" s="97"/>
      <c r="I119" s="4"/>
      <c r="J119" s="55"/>
      <c r="K119" s="55"/>
      <c r="L119" s="55"/>
      <c r="N119" s="19"/>
    </row>
    <row r="120" spans="1:14">
      <c r="A120" s="13" t="s">
        <v>38</v>
      </c>
      <c r="B120" s="86"/>
      <c r="C120" s="86">
        <v>145.997096</v>
      </c>
      <c r="D120" s="90">
        <v>145.997096</v>
      </c>
      <c r="E120" s="104"/>
      <c r="F120" s="86">
        <v>0</v>
      </c>
      <c r="G120" s="86">
        <v>143.96362199999999</v>
      </c>
      <c r="H120" s="90">
        <v>143.96362199999999</v>
      </c>
      <c r="I120" s="4"/>
      <c r="J120" s="48">
        <f t="shared" ref="J120:L123" si="44">B120-F120</f>
        <v>0</v>
      </c>
      <c r="K120" s="46">
        <f t="shared" si="44"/>
        <v>2.0334740000000124</v>
      </c>
      <c r="L120" s="49">
        <f t="shared" si="44"/>
        <v>2.0334740000000124</v>
      </c>
      <c r="M120" s="32"/>
      <c r="N120" s="19"/>
    </row>
    <row r="121" spans="1:14">
      <c r="A121" s="13" t="s">
        <v>39</v>
      </c>
      <c r="B121" s="86"/>
      <c r="C121" s="86">
        <v>123.416269</v>
      </c>
      <c r="D121" s="90">
        <v>123.416269</v>
      </c>
      <c r="E121" s="104"/>
      <c r="F121" s="86">
        <v>0</v>
      </c>
      <c r="G121" s="86">
        <v>115.744382</v>
      </c>
      <c r="H121" s="90">
        <v>115.744382</v>
      </c>
      <c r="I121" s="4"/>
      <c r="J121" s="48">
        <f t="shared" si="44"/>
        <v>0</v>
      </c>
      <c r="K121" s="46">
        <f t="shared" si="44"/>
        <v>7.6718869999999981</v>
      </c>
      <c r="L121" s="49">
        <f t="shared" si="44"/>
        <v>7.6718869999999981</v>
      </c>
      <c r="M121" s="24"/>
      <c r="N121" s="19"/>
    </row>
    <row r="122" spans="1:14">
      <c r="A122" s="13" t="s">
        <v>41</v>
      </c>
      <c r="B122" s="86"/>
      <c r="C122" s="86">
        <v>92.528369000000012</v>
      </c>
      <c r="D122" s="92">
        <v>92.528369000000012</v>
      </c>
      <c r="E122" s="104"/>
      <c r="F122" s="86">
        <v>0</v>
      </c>
      <c r="G122" s="86">
        <v>87.705604000000008</v>
      </c>
      <c r="H122" s="92">
        <v>87.705604000000008</v>
      </c>
      <c r="I122" s="4"/>
      <c r="J122" s="50">
        <f t="shared" si="44"/>
        <v>0</v>
      </c>
      <c r="K122" s="51">
        <f t="shared" si="44"/>
        <v>4.822765000000004</v>
      </c>
      <c r="L122" s="52">
        <f t="shared" si="44"/>
        <v>4.822765000000004</v>
      </c>
      <c r="N122" s="19"/>
    </row>
    <row r="123" spans="1:14">
      <c r="A123" s="37" t="s">
        <v>100</v>
      </c>
      <c r="B123" s="61">
        <v>0</v>
      </c>
      <c r="C123" s="105">
        <f t="shared" ref="C123:D123" si="45">SUM(C120:C122)</f>
        <v>361.941734</v>
      </c>
      <c r="D123" s="96">
        <f t="shared" si="45"/>
        <v>361.941734</v>
      </c>
      <c r="E123" s="97"/>
      <c r="F123" s="61">
        <v>0</v>
      </c>
      <c r="G123" s="105">
        <f t="shared" ref="G123" si="46">SUM(G120:G122)</f>
        <v>347.41360799999995</v>
      </c>
      <c r="H123" s="105">
        <f t="shared" ref="H123" si="47">SUM(H120:H122)</f>
        <v>347.41360799999995</v>
      </c>
      <c r="I123" s="31"/>
      <c r="J123" s="61">
        <f t="shared" si="44"/>
        <v>0</v>
      </c>
      <c r="K123" s="62">
        <f t="shared" si="44"/>
        <v>14.528126000000043</v>
      </c>
      <c r="L123" s="63">
        <f t="shared" si="44"/>
        <v>14.528126000000043</v>
      </c>
      <c r="M123" s="24"/>
      <c r="N123" s="19"/>
    </row>
    <row r="124" spans="1:14">
      <c r="A124" s="30"/>
      <c r="B124" s="116"/>
      <c r="C124" s="117"/>
      <c r="D124" s="117"/>
      <c r="E124" s="4"/>
      <c r="F124" s="33"/>
      <c r="G124" s="34"/>
      <c r="H124" s="34"/>
      <c r="I124" s="35"/>
      <c r="J124" s="53"/>
      <c r="K124" s="53"/>
      <c r="L124" s="53"/>
      <c r="M124" s="24"/>
      <c r="N124" s="19"/>
    </row>
    <row r="125" spans="1:14">
      <c r="A125" s="30"/>
      <c r="B125" s="97"/>
      <c r="C125" s="97"/>
      <c r="D125" s="97"/>
      <c r="E125" s="4"/>
      <c r="F125" s="4"/>
      <c r="G125" s="4"/>
      <c r="H125" s="4"/>
      <c r="I125" s="4"/>
      <c r="J125" s="55"/>
      <c r="K125" s="55"/>
      <c r="L125" s="55"/>
      <c r="M125" s="24"/>
    </row>
    <row r="126" spans="1:14">
      <c r="A126" s="64" t="s">
        <v>105</v>
      </c>
      <c r="B126" s="118">
        <f>SUM(B92,B99,B111,B117,B123)</f>
        <v>20508.155950000004</v>
      </c>
      <c r="C126" s="118">
        <f>SUM(C92,C99,C111,C117,C123)</f>
        <v>25090.585070000005</v>
      </c>
      <c r="D126" s="118">
        <f>SUM(D92,D99,D111,D117,D123)</f>
        <v>45598.741020000001</v>
      </c>
      <c r="E126" s="65"/>
      <c r="F126" s="65">
        <f>SUM(F92,F99,F111,F117,F123)</f>
        <v>19330.148349999996</v>
      </c>
      <c r="G126" s="65">
        <f>SUM(G92,G99,G111,G117,G123)</f>
        <v>24183.015439999996</v>
      </c>
      <c r="H126" s="65">
        <f>SUM(H92,H99,H111,H117,H123)</f>
        <v>43513.163790000006</v>
      </c>
      <c r="I126" s="65"/>
      <c r="J126" s="66">
        <f t="shared" ref="J126" si="48">B126-F126</f>
        <v>1178.0076000000081</v>
      </c>
      <c r="K126" s="66">
        <f t="shared" ref="K126" si="49">C126-G126</f>
        <v>907.56963000000906</v>
      </c>
      <c r="L126" s="66">
        <f t="shared" ref="L126" si="50">D126-H126</f>
        <v>2085.5772299999953</v>
      </c>
      <c r="N126" s="19"/>
    </row>
    <row r="127" spans="1:14">
      <c r="B127" s="119"/>
      <c r="F127" s="9"/>
      <c r="G127" s="9"/>
      <c r="H127" s="9"/>
      <c r="J127" s="53"/>
      <c r="K127" s="53"/>
      <c r="L127" s="53"/>
    </row>
    <row r="128" spans="1:14">
      <c r="J128" s="23"/>
      <c r="K128" s="23"/>
      <c r="L128" s="23"/>
    </row>
    <row r="129" spans="1:8">
      <c r="A129" s="25" t="s">
        <v>94</v>
      </c>
    </row>
    <row r="130" spans="1:8">
      <c r="H130" s="9"/>
    </row>
    <row r="131" spans="1:8">
      <c r="H131" s="9"/>
    </row>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Annual All Branches</vt:lpstr>
      <vt:lpstr>Annual Executive Branch</vt:lpstr>
      <vt:lpstr>Q4, 2024 State Total</vt:lpstr>
      <vt:lpstr>Quarterly FTE by Agency</vt:lpstr>
    </vt:vector>
  </TitlesOfParts>
  <Company>Minnesota Management &amp; Budget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Uphoff, Kyle (MMB)</cp:lastModifiedBy>
  <cp:lastPrinted>2017-08-10T17:37:08Z</cp:lastPrinted>
  <dcterms:created xsi:type="dcterms:W3CDTF">2013-07-23T14:14:00Z</dcterms:created>
  <dcterms:modified xsi:type="dcterms:W3CDTF">2025-07-07T19:58:48Z</dcterms:modified>
</cp:coreProperties>
</file>