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hidePivotFieldList="1" defaultThemeVersion="124226"/>
  <mc:AlternateContent xmlns:mc="http://schemas.openxmlformats.org/markup-compatibility/2006">
    <mc:Choice Requires="x15">
      <x15ac:absPath xmlns:x15ac="http://schemas.microsoft.com/office/spreadsheetml/2010/11/ac" url="C:\Users\fiuph01\Desktop\"/>
    </mc:Choice>
  </mc:AlternateContent>
  <xr:revisionPtr revIDLastSave="0" documentId="13_ncr:1_{C3BEBFBA-1D8E-451B-844D-036A9104ACF8}" xr6:coauthVersionLast="47" xr6:coauthVersionMax="47" xr10:uidLastSave="{00000000-0000-0000-0000-000000000000}"/>
  <bookViews>
    <workbookView xWindow="-108" yWindow="-108" windowWidth="23256" windowHeight="12576" activeTab="1" xr2:uid="{00000000-000D-0000-FFFF-FFFF00000000}"/>
  </bookViews>
  <sheets>
    <sheet name="Q3 Summary" sheetId="10" r:id="rId1"/>
    <sheet name="Quarterly FTE by Agency" sheetId="13" r:id="rId2"/>
  </sheets>
  <calcPr calcId="191029"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4" i="13" l="1"/>
  <c r="K24" i="13"/>
  <c r="J24" i="13"/>
  <c r="J8" i="13" l="1"/>
  <c r="K8" i="13"/>
  <c r="L8" i="13"/>
  <c r="J9" i="13"/>
  <c r="K9" i="13"/>
  <c r="L9" i="13"/>
  <c r="J10" i="13"/>
  <c r="K10" i="13"/>
  <c r="L10" i="13"/>
  <c r="J11" i="13"/>
  <c r="K11" i="13"/>
  <c r="L11" i="13"/>
  <c r="J12" i="13"/>
  <c r="K12" i="13"/>
  <c r="L12" i="13"/>
  <c r="J13" i="13"/>
  <c r="K13" i="13"/>
  <c r="L13" i="13"/>
  <c r="J14" i="13"/>
  <c r="K14" i="13"/>
  <c r="L14" i="13"/>
  <c r="J15" i="13"/>
  <c r="K15" i="13"/>
  <c r="L15" i="13"/>
  <c r="J16" i="13"/>
  <c r="K16" i="13"/>
  <c r="L16" i="13"/>
  <c r="J17" i="13"/>
  <c r="K17" i="13"/>
  <c r="L17" i="13"/>
  <c r="J18" i="13"/>
  <c r="K18" i="13"/>
  <c r="L18" i="13"/>
  <c r="J19" i="13"/>
  <c r="K19" i="13"/>
  <c r="L19" i="13"/>
  <c r="J20" i="13"/>
  <c r="K20" i="13"/>
  <c r="L20" i="13"/>
  <c r="J21" i="13"/>
  <c r="K21" i="13"/>
  <c r="L21" i="13"/>
  <c r="J22" i="13"/>
  <c r="K22" i="13"/>
  <c r="L22" i="13"/>
  <c r="J23" i="13"/>
  <c r="K23" i="13"/>
  <c r="L23" i="13"/>
  <c r="J25" i="13"/>
  <c r="K25" i="13"/>
  <c r="L25" i="13"/>
  <c r="J26" i="13"/>
  <c r="K26" i="13"/>
  <c r="L26" i="13"/>
  <c r="J27" i="13"/>
  <c r="K27" i="13"/>
  <c r="L27" i="13"/>
  <c r="J28" i="13"/>
  <c r="K28" i="13"/>
  <c r="L28" i="13"/>
  <c r="J29" i="13"/>
  <c r="K29" i="13"/>
  <c r="L29" i="13"/>
  <c r="J30" i="13"/>
  <c r="K30" i="13"/>
  <c r="L30" i="13"/>
  <c r="J31" i="13"/>
  <c r="K31" i="13"/>
  <c r="L31" i="13"/>
  <c r="J32" i="13"/>
  <c r="K32" i="13"/>
  <c r="L32" i="13"/>
  <c r="J33" i="13"/>
  <c r="K33" i="13"/>
  <c r="L33" i="13"/>
  <c r="J34" i="13"/>
  <c r="K34" i="13"/>
  <c r="L34" i="13"/>
  <c r="J35" i="13"/>
  <c r="K35" i="13"/>
  <c r="L35" i="13"/>
  <c r="J36" i="13"/>
  <c r="K36" i="13"/>
  <c r="L36" i="13"/>
  <c r="J37" i="13"/>
  <c r="K37" i="13"/>
  <c r="L37" i="13"/>
  <c r="J38" i="13"/>
  <c r="K38" i="13"/>
  <c r="L38" i="13"/>
  <c r="J39" i="13"/>
  <c r="K39" i="13"/>
  <c r="L39" i="13"/>
  <c r="J40" i="13"/>
  <c r="K40" i="13"/>
  <c r="L40" i="13"/>
  <c r="J41" i="13"/>
  <c r="K41" i="13"/>
  <c r="L41" i="13"/>
  <c r="J42" i="13"/>
  <c r="K42" i="13"/>
  <c r="L42" i="13"/>
  <c r="J43" i="13"/>
  <c r="K43" i="13"/>
  <c r="L43" i="13"/>
  <c r="J44" i="13"/>
  <c r="K44" i="13"/>
  <c r="L44" i="13"/>
  <c r="J45" i="13"/>
  <c r="K45" i="13"/>
  <c r="L45" i="13"/>
  <c r="J46" i="13"/>
  <c r="K46" i="13"/>
  <c r="L46" i="13"/>
  <c r="J47" i="13"/>
  <c r="K47" i="13"/>
  <c r="L47" i="13"/>
  <c r="J48" i="13"/>
  <c r="K48" i="13"/>
  <c r="L48" i="13"/>
  <c r="J49" i="13"/>
  <c r="K49" i="13"/>
  <c r="L49" i="13"/>
  <c r="J50" i="13"/>
  <c r="K50" i="13"/>
  <c r="L50" i="13"/>
  <c r="J51" i="13"/>
  <c r="K51" i="13"/>
  <c r="L51" i="13"/>
  <c r="J52" i="13"/>
  <c r="K52" i="13"/>
  <c r="L52" i="13"/>
  <c r="J53" i="13"/>
  <c r="K53" i="13"/>
  <c r="L53" i="13"/>
  <c r="J54" i="13"/>
  <c r="K54" i="13"/>
  <c r="L54" i="13"/>
  <c r="J55" i="13"/>
  <c r="K55" i="13"/>
  <c r="L55" i="13"/>
  <c r="J56" i="13"/>
  <c r="K56" i="13"/>
  <c r="L56" i="13"/>
  <c r="J57" i="13"/>
  <c r="K57" i="13"/>
  <c r="L57" i="13"/>
  <c r="J58" i="13"/>
  <c r="K58" i="13"/>
  <c r="L58" i="13"/>
  <c r="J59" i="13"/>
  <c r="K59" i="13"/>
  <c r="L59" i="13"/>
  <c r="J60" i="13"/>
  <c r="K60" i="13"/>
  <c r="L60" i="13"/>
  <c r="J61" i="13"/>
  <c r="K61" i="13"/>
  <c r="L61" i="13"/>
  <c r="J62" i="13"/>
  <c r="K62" i="13"/>
  <c r="L62" i="13"/>
  <c r="J63" i="13"/>
  <c r="K63" i="13"/>
  <c r="L63" i="13"/>
  <c r="J64" i="13"/>
  <c r="K64" i="13"/>
  <c r="L64" i="13"/>
  <c r="J65" i="13"/>
  <c r="K65" i="13"/>
  <c r="L65" i="13"/>
  <c r="J66" i="13"/>
  <c r="K66" i="13"/>
  <c r="L66" i="13"/>
  <c r="J67" i="13"/>
  <c r="K67" i="13"/>
  <c r="L67" i="13"/>
  <c r="J68" i="13"/>
  <c r="K68" i="13"/>
  <c r="L68" i="13"/>
  <c r="J69" i="13"/>
  <c r="K69" i="13"/>
  <c r="L69" i="13"/>
  <c r="J70" i="13"/>
  <c r="K70" i="13"/>
  <c r="L70" i="13"/>
  <c r="J71" i="13"/>
  <c r="K71" i="13"/>
  <c r="L71" i="13"/>
  <c r="J72" i="13"/>
  <c r="K72" i="13"/>
  <c r="L72" i="13"/>
  <c r="J73" i="13"/>
  <c r="K73" i="13"/>
  <c r="L73" i="13"/>
  <c r="J74" i="13"/>
  <c r="K74" i="13"/>
  <c r="L74" i="13"/>
  <c r="J75" i="13"/>
  <c r="K75" i="13"/>
  <c r="L75" i="13"/>
  <c r="J76" i="13"/>
  <c r="K76" i="13"/>
  <c r="L76" i="13"/>
  <c r="J77" i="13"/>
  <c r="K77" i="13"/>
  <c r="L77" i="13"/>
  <c r="J78" i="13"/>
  <c r="K78" i="13"/>
  <c r="L78" i="13"/>
  <c r="J79" i="13"/>
  <c r="K79" i="13"/>
  <c r="L79" i="13"/>
  <c r="J80" i="13"/>
  <c r="K80" i="13"/>
  <c r="L80" i="13"/>
  <c r="J81" i="13"/>
  <c r="K81" i="13"/>
  <c r="L81" i="13"/>
  <c r="J82" i="13"/>
  <c r="K82" i="13"/>
  <c r="L82" i="13"/>
  <c r="J83" i="13"/>
  <c r="K83" i="13"/>
  <c r="L83" i="13"/>
  <c r="J84" i="13"/>
  <c r="K84" i="13"/>
  <c r="L84" i="13"/>
  <c r="J85" i="13"/>
  <c r="K85" i="13"/>
  <c r="L85" i="13"/>
  <c r="J86" i="13"/>
  <c r="K86" i="13"/>
  <c r="L86" i="13"/>
  <c r="J87" i="13"/>
  <c r="K87" i="13"/>
  <c r="L87" i="13"/>
  <c r="J88" i="13"/>
  <c r="K88" i="13"/>
  <c r="L88" i="13"/>
  <c r="J89" i="13"/>
  <c r="K89" i="13"/>
  <c r="L89" i="13"/>
  <c r="J90" i="13"/>
  <c r="K90" i="13"/>
  <c r="L90" i="13"/>
  <c r="J91" i="13"/>
  <c r="K91" i="13"/>
  <c r="L91" i="13"/>
  <c r="J92" i="13"/>
  <c r="K92" i="13"/>
  <c r="L92" i="13"/>
  <c r="J7" i="13"/>
  <c r="K7" i="13"/>
  <c r="L7" i="13"/>
  <c r="H93" i="13"/>
  <c r="G93" i="13"/>
  <c r="F93" i="13"/>
  <c r="D93" i="13"/>
  <c r="C93" i="13"/>
  <c r="B93" i="13"/>
  <c r="L109" i="13" l="1"/>
  <c r="K109" i="13"/>
  <c r="J109" i="13"/>
  <c r="L117" i="13"/>
  <c r="J117" i="13"/>
  <c r="K117" i="13" l="1"/>
  <c r="H118" i="13"/>
  <c r="G118" i="13"/>
  <c r="F118" i="13"/>
  <c r="D118" i="13"/>
  <c r="B118" i="13"/>
  <c r="C118" i="13" l="1"/>
  <c r="K116" i="13" l="1"/>
  <c r="L116" i="13"/>
  <c r="K115" i="13"/>
  <c r="L115" i="13"/>
  <c r="J115" i="13"/>
  <c r="J116" i="13"/>
  <c r="H124" i="13" l="1"/>
  <c r="G124" i="13"/>
  <c r="F124" i="13"/>
  <c r="G112" i="13"/>
  <c r="F112" i="13"/>
  <c r="H112" i="13"/>
  <c r="H100" i="13"/>
  <c r="G100" i="13"/>
  <c r="F100" i="13"/>
  <c r="G102" i="13" l="1"/>
  <c r="F102" i="13"/>
  <c r="H102" i="13"/>
  <c r="H126" i="13"/>
  <c r="F126" i="13"/>
  <c r="G126" i="13"/>
  <c r="J6" i="13"/>
  <c r="K6" i="13"/>
  <c r="L6" i="13"/>
  <c r="J96" i="13"/>
  <c r="K96" i="13"/>
  <c r="L96" i="13"/>
  <c r="J97" i="13"/>
  <c r="K97" i="13"/>
  <c r="L97" i="13"/>
  <c r="J98" i="13"/>
  <c r="K98" i="13"/>
  <c r="L98" i="13"/>
  <c r="J99" i="13"/>
  <c r="K99" i="13"/>
  <c r="L99" i="13"/>
  <c r="B100" i="13"/>
  <c r="J100" i="13" s="1"/>
  <c r="C100" i="13"/>
  <c r="D100" i="13"/>
  <c r="L100" i="13" s="1"/>
  <c r="J105" i="13"/>
  <c r="K105" i="13"/>
  <c r="L105" i="13"/>
  <c r="J107" i="13"/>
  <c r="K107" i="13"/>
  <c r="L107" i="13"/>
  <c r="J108" i="13"/>
  <c r="K108" i="13"/>
  <c r="L108" i="13"/>
  <c r="J106" i="13"/>
  <c r="K106" i="13"/>
  <c r="L106" i="13"/>
  <c r="J110" i="13"/>
  <c r="K110" i="13"/>
  <c r="L110" i="13"/>
  <c r="J111" i="13"/>
  <c r="K111" i="13"/>
  <c r="L111" i="13"/>
  <c r="B112" i="13"/>
  <c r="J112" i="13" s="1"/>
  <c r="C112" i="13"/>
  <c r="K112" i="13" s="1"/>
  <c r="D112" i="13"/>
  <c r="L112" i="13" s="1"/>
  <c r="J118" i="13"/>
  <c r="K118" i="13"/>
  <c r="L118" i="13"/>
  <c r="L121" i="13"/>
  <c r="L122" i="13"/>
  <c r="L123" i="13"/>
  <c r="D124" i="13"/>
  <c r="L124" i="13" s="1"/>
  <c r="L93" i="13" l="1"/>
  <c r="D102" i="13"/>
  <c r="L102" i="13" s="1"/>
  <c r="D126" i="13"/>
  <c r="K100" i="13"/>
  <c r="L126" i="13" l="1"/>
  <c r="B124" i="13" l="1"/>
  <c r="J124" i="13" s="1"/>
  <c r="J123" i="13"/>
  <c r="J122" i="13"/>
  <c r="J121" i="13"/>
  <c r="K123" i="13"/>
  <c r="K122" i="13"/>
  <c r="C124" i="13" l="1"/>
  <c r="K124" i="13" s="1"/>
  <c r="K121" i="13"/>
  <c r="J93" i="13"/>
  <c r="B126" i="13" l="1"/>
  <c r="J126" i="13" s="1"/>
  <c r="B102" i="13"/>
  <c r="J102" i="13" s="1"/>
  <c r="C102" i="13" l="1"/>
  <c r="K102" i="13" s="1"/>
  <c r="C126" i="13"/>
  <c r="K126" i="13" s="1"/>
  <c r="K93" i="13"/>
</calcChain>
</file>

<file path=xl/sharedStrings.xml><?xml version="1.0" encoding="utf-8"?>
<sst xmlns="http://schemas.openxmlformats.org/spreadsheetml/2006/main" count="151" uniqueCount="144">
  <si>
    <t>Total</t>
  </si>
  <si>
    <t>General Fund</t>
  </si>
  <si>
    <t>Agriculture Dept</t>
  </si>
  <si>
    <t>Cosmetologist Exam Board</t>
  </si>
  <si>
    <t>Commerce Dept</t>
  </si>
  <si>
    <t>Animal Health Board</t>
  </si>
  <si>
    <t>Barber Examiners Board</t>
  </si>
  <si>
    <t>Explore Minnesota Tourism</t>
  </si>
  <si>
    <t>Employ &amp; Econ Development Dept</t>
  </si>
  <si>
    <t>Public Facilities Authority</t>
  </si>
  <si>
    <t>Housing Finance Agency</t>
  </si>
  <si>
    <t>Workers Comp Court of Appeals</t>
  </si>
  <si>
    <t>Labor &amp; Industry Dept</t>
  </si>
  <si>
    <t>Iron Range Resources &amp; Rehab</t>
  </si>
  <si>
    <t>Architecture, Engineering Bd</t>
  </si>
  <si>
    <t>Accountancy Board</t>
  </si>
  <si>
    <t>Private Detective Board</t>
  </si>
  <si>
    <t>Public Utilities Comm</t>
  </si>
  <si>
    <t>Amateur Sports Comm</t>
  </si>
  <si>
    <t>Education Department</t>
  </si>
  <si>
    <t>Mn State Academies</t>
  </si>
  <si>
    <t>Arts Board</t>
  </si>
  <si>
    <t>Office of Higher Education</t>
  </si>
  <si>
    <t>Higher Ed Facilities Authority</t>
  </si>
  <si>
    <t>Administration Dept</t>
  </si>
  <si>
    <t>Lottery</t>
  </si>
  <si>
    <t>Racing Commission</t>
  </si>
  <si>
    <t>Attorney General</t>
  </si>
  <si>
    <t>Gambling Control Board</t>
  </si>
  <si>
    <t>Mn Management &amp; Budget</t>
  </si>
  <si>
    <t>Human Rights Dept</t>
  </si>
  <si>
    <t>Indian Affairs Council</t>
  </si>
  <si>
    <t>Investment Board</t>
  </si>
  <si>
    <t>Governors Office</t>
  </si>
  <si>
    <t>Bureau of Mediation Services</t>
  </si>
  <si>
    <t>Secretary of State</t>
  </si>
  <si>
    <t>State Auditor</t>
  </si>
  <si>
    <t>Public Employees Retire Assoc</t>
  </si>
  <si>
    <t>Revenue Dept</t>
  </si>
  <si>
    <t>Teachers Retirement Assoc</t>
  </si>
  <si>
    <t>Ombudsperson for Families</t>
  </si>
  <si>
    <t>Campaign Fin &amp; Public Discl Bd</t>
  </si>
  <si>
    <t>Administrative Hearings</t>
  </si>
  <si>
    <t>Asian-Pacific Council</t>
  </si>
  <si>
    <t>Capitol Area Architect</t>
  </si>
  <si>
    <t>Disability Council</t>
  </si>
  <si>
    <t>Health Department</t>
  </si>
  <si>
    <t>Veterans Affairs Dept</t>
  </si>
  <si>
    <t>Medical Practice Board</t>
  </si>
  <si>
    <t>Nursing Board</t>
  </si>
  <si>
    <t>Pharmacy Board</t>
  </si>
  <si>
    <t>Dentistry Board</t>
  </si>
  <si>
    <t>Chiropractors Board</t>
  </si>
  <si>
    <t>Optometry Board</t>
  </si>
  <si>
    <t>Social Work Board</t>
  </si>
  <si>
    <t>Marriage &amp; Family Therapy</t>
  </si>
  <si>
    <t>Veterinary Medicine Board</t>
  </si>
  <si>
    <t>Emergency Medical Services Bd</t>
  </si>
  <si>
    <t>Dietetics &amp; Nutrition Practice</t>
  </si>
  <si>
    <t>Psychology Board</t>
  </si>
  <si>
    <t>Physical Therapy Board</t>
  </si>
  <si>
    <t>Trial Courts</t>
  </si>
  <si>
    <t>Public Defense Board</t>
  </si>
  <si>
    <t>Court of Appeals</t>
  </si>
  <si>
    <t>Supreme Court</t>
  </si>
  <si>
    <t>Tax Court</t>
  </si>
  <si>
    <t>Judicial Standards Board</t>
  </si>
  <si>
    <t>Legislative Auditor</t>
  </si>
  <si>
    <t>Military Affairs Dept</t>
  </si>
  <si>
    <t>Public Safety Dept</t>
  </si>
  <si>
    <t>Corrections Dept</t>
  </si>
  <si>
    <t>Peace Officers Board (POST)</t>
  </si>
  <si>
    <t>Sentencing Guidelines Comm</t>
  </si>
  <si>
    <t>Natural Resources Dept</t>
  </si>
  <si>
    <t>Pollution Control Agency</t>
  </si>
  <si>
    <t>Water &amp; Soil Resources Board</t>
  </si>
  <si>
    <t>Transportation Dept</t>
  </si>
  <si>
    <t>General</t>
  </si>
  <si>
    <t xml:space="preserve">Other </t>
  </si>
  <si>
    <t>Agency</t>
  </si>
  <si>
    <t>Other</t>
  </si>
  <si>
    <t>Constitutional Offices</t>
  </si>
  <si>
    <t>Judicial Branch</t>
  </si>
  <si>
    <t>Total- State Agencies</t>
  </si>
  <si>
    <t>Total- Constitutional Offices</t>
  </si>
  <si>
    <t>Total- Judicial Branch</t>
  </si>
  <si>
    <t>Other Funds</t>
  </si>
  <si>
    <t>Quarter/Year</t>
  </si>
  <si>
    <t>MNsure</t>
  </si>
  <si>
    <t>3rd Quarter, 2015</t>
  </si>
  <si>
    <t>Behavioral Health &amp; Therapy Bd</t>
  </si>
  <si>
    <t>Human Services Dept.</t>
  </si>
  <si>
    <t>LCC-Leg Coordinating Comm</t>
  </si>
  <si>
    <t>Minnesota Zoological Garden</t>
  </si>
  <si>
    <t>MN State Retirement System</t>
  </si>
  <si>
    <t>Ombud Mental Hlth &amp; Dev Dis</t>
  </si>
  <si>
    <t>Perpich Ctr For Arts Education</t>
  </si>
  <si>
    <t>Podiatric Medicine Board</t>
  </si>
  <si>
    <t>Source: SEMA4 Query BIAA_FTE_HISTORY_FY_AGENCY</t>
  </si>
  <si>
    <t>Total- Retirement Agencies</t>
  </si>
  <si>
    <t>Retirement Agencies</t>
  </si>
  <si>
    <t>Total- Legislatve Branch</t>
  </si>
  <si>
    <t>Legislative Branch</t>
  </si>
  <si>
    <t>3rd Quarter, 2016</t>
  </si>
  <si>
    <t>African Heritage Council</t>
  </si>
  <si>
    <t>3rd Quarter, 2017</t>
  </si>
  <si>
    <t>Total Executive Branch Including Constitutional Offices</t>
  </si>
  <si>
    <t>State Government represents all branches of Minnesota state government including the Executive Branch, Constitutional Offices, Judicial Branch, Legislative Coordinating Commission, Legislative Auditor and three retirement agencies.  Minnesota State is not included.</t>
  </si>
  <si>
    <t>Around 40% of FTEs are paid through the state's General Fund.  "Other Funds" summarizes about 90 funds including the Trunk Highway Fund, State Lottery, State Park user fees and various other license fees and special revenue funds.</t>
  </si>
  <si>
    <t>Prof. Educator Licensing Std. Bd.</t>
  </si>
  <si>
    <t>Latino Affairs Council</t>
  </si>
  <si>
    <t>Occup. Therapy Practice Bd.</t>
  </si>
  <si>
    <t>Guardian ad Litem Board</t>
  </si>
  <si>
    <t>3rd Quarter, 2018</t>
  </si>
  <si>
    <t>Total State Government</t>
  </si>
  <si>
    <t>3rd Quarter, 2019</t>
  </si>
  <si>
    <t>Executive Summary:
  This report identifies Full Time Equivalencies (FTEs) from a specified quarter. The number does not reflect a headcount, but rather all hours recorded by state employees divided by 40 hours for each week.</t>
  </si>
  <si>
    <t>3rd Quarter, 2020</t>
  </si>
  <si>
    <t>Senate</t>
  </si>
  <si>
    <t>3rd Quarter, 2021</t>
  </si>
  <si>
    <t>State Government represents all branches of Minnesota state government including the Executive Branch, Constitutional Offices, Judicial Branch, Legislative Coordinating Commission, Legislative Auditor and 3 retirement agencies.  Minnesota State is not included.  The Senate was added in FY 2020.</t>
  </si>
  <si>
    <t>Exec for LT Svcs &amp; Supports Bd</t>
  </si>
  <si>
    <t>Ombud American Indian Families</t>
  </si>
  <si>
    <t>Ombudsperson for Corrections</t>
  </si>
  <si>
    <t>3rd Quarter, 2022</t>
  </si>
  <si>
    <t>Minnesota IT Services</t>
  </si>
  <si>
    <t>Rare Disease Advisory Committee</t>
  </si>
  <si>
    <t>3rd Quarter, 2023</t>
  </si>
  <si>
    <t>Cannabis Management Office</t>
  </si>
  <si>
    <t>Climate Innovation Finance Authority</t>
  </si>
  <si>
    <t>Foster Youth Ombudsperson</t>
  </si>
  <si>
    <t>State Competency Attainment Board</t>
  </si>
  <si>
    <t>3rd Quarter, 2024</t>
  </si>
  <si>
    <t xml:space="preserve">                     FY 2025-3rd Quarter</t>
  </si>
  <si>
    <t xml:space="preserve">                          FY 2024-3rd Quarter</t>
  </si>
  <si>
    <t xml:space="preserve">                                                   Fulltime Equivalent Employment by State Agency- Fiscal Year 2025 Third Quarter (January-March)</t>
  </si>
  <si>
    <t xml:space="preserve">           Change from FY 2024- 3rd Quarter</t>
  </si>
  <si>
    <t>Cannabis Expungement Board</t>
  </si>
  <si>
    <t>Emergency Medical Srvcs Office</t>
  </si>
  <si>
    <t>LGBTQIA2S+ Minnesotans Council</t>
  </si>
  <si>
    <t>MN Secure Choice Retirement Bd</t>
  </si>
  <si>
    <t xml:space="preserve">   State Government FTEs by Fund Type (Q3, 2015-25)</t>
  </si>
  <si>
    <t>3rd Quarter, 2025</t>
  </si>
  <si>
    <t>Clemency Review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</si>
</sst>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0.0"/>
    <numFmt numFmtId="166" formatCode="0.0%"/>
    <numFmt numFmtId="167"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indexed="8"/>
      <name val="Arial"/>
      <family val="2"/>
    </font>
    <font>
      <sz val="11"/>
      <color indexed="8"/>
      <name val="Calibri"/>
      <family val="2"/>
    </font>
    <font>
      <i/>
      <sz val="11"/>
      <color theme="1"/>
      <name val="Calibri"/>
      <family val="2"/>
      <scheme val="minor"/>
    </font>
    <font>
      <sz val="10"/>
      <name val="Arial Unicode MS"/>
      <family val="2"/>
    </font>
    <font>
      <b/>
      <sz val="10"/>
      <name val="Arial Unicode MS"/>
      <family val="2"/>
    </font>
    <font>
      <b/>
      <sz val="10"/>
      <name val="Arial Unicode MS"/>
      <family val="2"/>
    </font>
    <font>
      <sz val="10"/>
      <name val="Calibri"/>
      <family val="2"/>
      <scheme val="minor"/>
    </font>
    <font>
      <sz val="11"/>
      <color indexed="8"/>
      <name val="Calibri"/>
      <family val="2"/>
      <scheme val="minor"/>
    </font>
    <font>
      <sz val="11"/>
      <name val="Calibri"/>
      <family val="2"/>
      <scheme val="minor"/>
    </font>
    <font>
      <b/>
      <sz val="11"/>
      <name val="Calibri"/>
      <family val="2"/>
      <scheme val="minor"/>
    </font>
    <font>
      <sz val="10"/>
      <color theme="1"/>
      <name val="Calibri"/>
      <family val="2"/>
      <scheme val="minor"/>
    </font>
    <font>
      <sz val="10"/>
      <color theme="1"/>
      <name val="Arial Unicode MS"/>
      <family val="2"/>
    </font>
    <font>
      <sz val="8"/>
      <name val="Calibri"/>
      <family val="2"/>
      <scheme val="minor"/>
    </font>
    <font>
      <sz val="11"/>
      <color theme="1"/>
      <name val="Calibri"/>
      <family val="2"/>
    </font>
  </fonts>
  <fills count="7">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rgb="FFFFFFFF"/>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2"/>
      </left>
      <right/>
      <top style="thin">
        <color indexed="22"/>
      </top>
      <bottom style="thin">
        <color indexed="22"/>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rgb="FF979991"/>
      </left>
      <right/>
      <top style="thin">
        <color rgb="FF979991"/>
      </top>
      <bottom style="thin">
        <color rgb="FF979991"/>
      </bottom>
      <diagonal/>
    </border>
  </borders>
  <cellStyleXfs count="7">
    <xf numFmtId="0" fontId="0" fillId="0" borderId="0"/>
    <xf numFmtId="43" fontId="1" fillId="0" borderId="0" applyFont="0" applyFill="0" applyBorder="0" applyAlignment="0" applyProtection="0"/>
    <xf numFmtId="0" fontId="4" fillId="0" borderId="0"/>
    <xf numFmtId="0" fontId="7" fillId="0" borderId="0"/>
    <xf numFmtId="9" fontId="8" fillId="0" borderId="0" applyFont="0" applyFill="0" applyBorder="0" applyAlignment="0" applyProtection="0"/>
    <xf numFmtId="43" fontId="8"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0" fontId="2" fillId="2" borderId="0" xfId="0" applyFont="1" applyFill="1" applyAlignment="1">
      <alignment horizontal="center" wrapText="1"/>
    </xf>
    <xf numFmtId="0" fontId="0" fillId="3" borderId="0" xfId="0" applyFill="1" applyAlignment="1">
      <alignment horizontal="left"/>
    </xf>
    <xf numFmtId="0" fontId="2" fillId="2" borderId="0" xfId="0" applyFont="1" applyFill="1"/>
    <xf numFmtId="167" fontId="0" fillId="3" borderId="0" xfId="1" applyNumberFormat="1" applyFont="1" applyFill="1"/>
    <xf numFmtId="0" fontId="5" fillId="0" borderId="12" xfId="2" applyFont="1" applyFill="1" applyBorder="1" applyAlignment="1"/>
    <xf numFmtId="0" fontId="6" fillId="0" borderId="0" xfId="0" applyFont="1"/>
    <xf numFmtId="0" fontId="7" fillId="0" borderId="0" xfId="3"/>
    <xf numFmtId="0" fontId="7" fillId="0" borderId="0" xfId="3" applyBorder="1"/>
    <xf numFmtId="0" fontId="2" fillId="0" borderId="0" xfId="3" applyFont="1"/>
    <xf numFmtId="165" fontId="7" fillId="0" borderId="0" xfId="3" applyNumberFormat="1" applyBorder="1"/>
    <xf numFmtId="0" fontId="7" fillId="0" borderId="7" xfId="3" applyBorder="1"/>
    <xf numFmtId="0" fontId="9" fillId="0" borderId="6" xfId="3" applyFont="1" applyBorder="1"/>
    <xf numFmtId="0" fontId="9" fillId="0" borderId="0" xfId="3" applyFont="1" applyBorder="1"/>
    <xf numFmtId="164" fontId="7" fillId="4" borderId="0" xfId="5" applyNumberFormat="1" applyFont="1" applyFill="1"/>
    <xf numFmtId="164" fontId="0" fillId="0" borderId="0" xfId="5" applyNumberFormat="1" applyFont="1"/>
    <xf numFmtId="49" fontId="2" fillId="0" borderId="1" xfId="3" applyNumberFormat="1" applyFont="1" applyBorder="1"/>
    <xf numFmtId="49" fontId="2" fillId="0" borderId="0" xfId="3" applyNumberFormat="1" applyFont="1"/>
    <xf numFmtId="49" fontId="2" fillId="0" borderId="2" xfId="3" applyNumberFormat="1" applyFont="1" applyBorder="1"/>
    <xf numFmtId="0" fontId="2" fillId="0" borderId="1" xfId="3" applyFont="1" applyBorder="1"/>
    <xf numFmtId="0" fontId="2" fillId="4" borderId="0" xfId="3" applyFont="1" applyFill="1" applyAlignment="1">
      <alignment horizontal="center"/>
    </xf>
    <xf numFmtId="0" fontId="2" fillId="0" borderId="0" xfId="3" applyFont="1" applyAlignment="1">
      <alignment horizontal="center"/>
    </xf>
    <xf numFmtId="0" fontId="3" fillId="0" borderId="0" xfId="3" applyFont="1" applyAlignment="1">
      <alignment vertical="top"/>
    </xf>
    <xf numFmtId="49" fontId="2" fillId="0" borderId="0" xfId="3" applyNumberFormat="1" applyFont="1" applyBorder="1"/>
    <xf numFmtId="49" fontId="2" fillId="0" borderId="3" xfId="3" applyNumberFormat="1" applyFont="1" applyBorder="1" applyAlignment="1">
      <alignment wrapText="1"/>
    </xf>
    <xf numFmtId="166" fontId="7" fillId="0" borderId="7" xfId="6" applyNumberFormat="1" applyFont="1" applyBorder="1"/>
    <xf numFmtId="0" fontId="2" fillId="5" borderId="2" xfId="3" applyFont="1" applyFill="1" applyBorder="1" applyAlignment="1"/>
    <xf numFmtId="0" fontId="2" fillId="5" borderId="6" xfId="3" applyFont="1" applyFill="1" applyBorder="1" applyAlignment="1"/>
    <xf numFmtId="0" fontId="2" fillId="5" borderId="3" xfId="3" applyFont="1" applyFill="1" applyBorder="1" applyAlignment="1"/>
    <xf numFmtId="0" fontId="2" fillId="5" borderId="0" xfId="3" applyFont="1" applyFill="1"/>
    <xf numFmtId="0" fontId="2" fillId="2" borderId="0" xfId="0" applyFont="1" applyFill="1" applyAlignment="1"/>
    <xf numFmtId="0" fontId="0" fillId="2" borderId="0" xfId="0" applyFill="1"/>
    <xf numFmtId="0" fontId="2" fillId="0" borderId="2" xfId="3" applyFont="1" applyFill="1" applyBorder="1" applyAlignment="1">
      <alignment horizontal="center"/>
    </xf>
    <xf numFmtId="0" fontId="2" fillId="0" borderId="3" xfId="3" applyFont="1" applyFill="1" applyBorder="1" applyAlignment="1">
      <alignment horizontal="center"/>
    </xf>
    <xf numFmtId="0" fontId="2" fillId="0" borderId="1" xfId="3" applyFont="1" applyFill="1" applyBorder="1" applyAlignment="1">
      <alignment horizontal="center"/>
    </xf>
    <xf numFmtId="0" fontId="2" fillId="0" borderId="0" xfId="3" applyFont="1" applyFill="1" applyBorder="1" applyAlignment="1">
      <alignment horizontal="center"/>
    </xf>
    <xf numFmtId="0" fontId="2" fillId="4" borderId="2" xfId="3" applyFont="1" applyFill="1" applyBorder="1" applyAlignment="1">
      <alignment horizontal="center"/>
    </xf>
    <xf numFmtId="0" fontId="2" fillId="4" borderId="3" xfId="3" applyFont="1" applyFill="1" applyBorder="1" applyAlignment="1">
      <alignment horizontal="center"/>
    </xf>
    <xf numFmtId="0" fontId="2" fillId="4" borderId="1" xfId="3" applyFont="1" applyFill="1" applyBorder="1" applyAlignment="1">
      <alignment horizontal="center"/>
    </xf>
    <xf numFmtId="165" fontId="0" fillId="0" borderId="13" xfId="0" applyNumberFormat="1" applyBorder="1" applyAlignment="1">
      <alignment horizontal="center"/>
    </xf>
    <xf numFmtId="165" fontId="0" fillId="0" borderId="0" xfId="0" applyNumberFormat="1" applyAlignment="1">
      <alignment horizontal="center"/>
    </xf>
    <xf numFmtId="165" fontId="7" fillId="0" borderId="10" xfId="3" applyNumberFormat="1" applyBorder="1" applyAlignment="1">
      <alignment horizontal="center"/>
    </xf>
    <xf numFmtId="165" fontId="7" fillId="0" borderId="13" xfId="3" applyNumberFormat="1" applyBorder="1" applyAlignment="1">
      <alignment horizontal="center"/>
    </xf>
    <xf numFmtId="165" fontId="7" fillId="0" borderId="9" xfId="3" applyNumberFormat="1" applyBorder="1" applyAlignment="1">
      <alignment horizontal="center"/>
    </xf>
    <xf numFmtId="165" fontId="7" fillId="0" borderId="15" xfId="3" applyNumberFormat="1" applyBorder="1" applyAlignment="1">
      <alignment horizontal="center"/>
    </xf>
    <xf numFmtId="165" fontId="0" fillId="0" borderId="7" xfId="0" applyNumberFormat="1" applyBorder="1" applyAlignment="1">
      <alignment horizontal="center"/>
    </xf>
    <xf numFmtId="165" fontId="7" fillId="0" borderId="7" xfId="3" applyNumberFormat="1" applyBorder="1" applyAlignment="1">
      <alignment horizontal="center"/>
    </xf>
    <xf numFmtId="165" fontId="7" fillId="0" borderId="0" xfId="3" applyNumberFormat="1" applyBorder="1" applyAlignment="1">
      <alignment horizontal="center"/>
    </xf>
    <xf numFmtId="0" fontId="7" fillId="0" borderId="10" xfId="3" applyBorder="1" applyAlignment="1">
      <alignment horizontal="center"/>
    </xf>
    <xf numFmtId="165" fontId="0" fillId="0" borderId="8" xfId="0" applyNumberFormat="1" applyBorder="1" applyAlignment="1">
      <alignment horizontal="center"/>
    </xf>
    <xf numFmtId="165" fontId="0" fillId="0" borderId="14" xfId="0" applyNumberFormat="1" applyBorder="1" applyAlignment="1">
      <alignment horizontal="center"/>
    </xf>
    <xf numFmtId="165" fontId="7" fillId="0" borderId="8" xfId="3" applyNumberFormat="1" applyBorder="1" applyAlignment="1">
      <alignment horizontal="center"/>
    </xf>
    <xf numFmtId="165" fontId="7" fillId="0" borderId="14" xfId="3" applyNumberFormat="1" applyBorder="1" applyAlignment="1">
      <alignment horizontal="center"/>
    </xf>
    <xf numFmtId="165" fontId="7" fillId="0" borderId="11" xfId="3" applyNumberFormat="1" applyBorder="1" applyAlignment="1">
      <alignment horizontal="center"/>
    </xf>
    <xf numFmtId="0" fontId="11" fillId="0" borderId="12" xfId="2" applyFont="1" applyFill="1" applyBorder="1" applyAlignment="1"/>
    <xf numFmtId="0" fontId="12" fillId="0" borderId="0" xfId="3" applyFont="1"/>
    <xf numFmtId="49" fontId="12" fillId="0" borderId="5" xfId="3" applyNumberFormat="1" applyFont="1" applyBorder="1"/>
    <xf numFmtId="49" fontId="12" fillId="0" borderId="4" xfId="3" applyNumberFormat="1" applyFont="1" applyBorder="1"/>
    <xf numFmtId="165" fontId="13" fillId="5" borderId="8" xfId="3" applyNumberFormat="1" applyFont="1" applyFill="1" applyBorder="1" applyAlignment="1">
      <alignment horizontal="center"/>
    </xf>
    <xf numFmtId="165" fontId="13" fillId="5" borderId="14" xfId="3" applyNumberFormat="1" applyFont="1" applyFill="1" applyBorder="1" applyAlignment="1">
      <alignment horizontal="center"/>
    </xf>
    <xf numFmtId="165" fontId="13" fillId="5" borderId="11" xfId="3" applyNumberFormat="1" applyFont="1" applyFill="1" applyBorder="1" applyAlignment="1">
      <alignment horizontal="center"/>
    </xf>
    <xf numFmtId="164" fontId="12" fillId="0" borderId="0" xfId="5" applyNumberFormat="1" applyFont="1" applyAlignment="1">
      <alignment horizontal="center"/>
    </xf>
    <xf numFmtId="164" fontId="12" fillId="4" borderId="0" xfId="5" applyNumberFormat="1" applyFont="1" applyFill="1" applyAlignment="1">
      <alignment horizontal="center"/>
    </xf>
    <xf numFmtId="165" fontId="13" fillId="5" borderId="2" xfId="3" applyNumberFormat="1" applyFont="1" applyFill="1" applyBorder="1" applyAlignment="1">
      <alignment horizontal="center"/>
    </xf>
    <xf numFmtId="165" fontId="13" fillId="5" borderId="6" xfId="3" applyNumberFormat="1" applyFont="1" applyFill="1" applyBorder="1" applyAlignment="1">
      <alignment horizontal="center"/>
    </xf>
    <xf numFmtId="165" fontId="13" fillId="5" borderId="3" xfId="3" applyNumberFormat="1" applyFont="1" applyFill="1" applyBorder="1" applyAlignment="1">
      <alignment horizontal="center"/>
    </xf>
    <xf numFmtId="165" fontId="0" fillId="0" borderId="10" xfId="0" applyNumberFormat="1" applyBorder="1" applyAlignment="1">
      <alignment horizontal="center"/>
    </xf>
    <xf numFmtId="165" fontId="7" fillId="0" borderId="0" xfId="3" applyNumberFormat="1"/>
    <xf numFmtId="0" fontId="3" fillId="0" borderId="0" xfId="0" applyFont="1" applyAlignment="1">
      <alignment vertical="top"/>
    </xf>
    <xf numFmtId="164" fontId="2" fillId="0" borderId="10" xfId="5" applyNumberFormat="1" applyFont="1" applyBorder="1" applyAlignment="1">
      <alignment horizontal="center"/>
    </xf>
    <xf numFmtId="164" fontId="2" fillId="4" borderId="0" xfId="5" applyNumberFormat="1" applyFont="1" applyFill="1" applyAlignment="1">
      <alignment horizontal="center"/>
    </xf>
    <xf numFmtId="165" fontId="13" fillId="5" borderId="1" xfId="3" applyNumberFormat="1" applyFont="1" applyFill="1" applyBorder="1" applyAlignment="1">
      <alignment horizontal="center"/>
    </xf>
    <xf numFmtId="165" fontId="9" fillId="0" borderId="6" xfId="3" applyNumberFormat="1" applyFont="1" applyBorder="1" applyAlignment="1">
      <alignment horizontal="center"/>
    </xf>
    <xf numFmtId="164" fontId="0" fillId="0" borderId="0" xfId="5" applyNumberFormat="1" applyFont="1" applyAlignment="1">
      <alignment horizontal="center"/>
    </xf>
    <xf numFmtId="164" fontId="7" fillId="4" borderId="0" xfId="5" applyNumberFormat="1" applyFont="1" applyFill="1" applyAlignment="1">
      <alignment horizontal="center"/>
    </xf>
    <xf numFmtId="165" fontId="9" fillId="0" borderId="0" xfId="3" applyNumberFormat="1" applyFont="1" applyBorder="1" applyAlignment="1">
      <alignment horizontal="center"/>
    </xf>
    <xf numFmtId="165" fontId="13" fillId="5" borderId="4" xfId="3" applyNumberFormat="1" applyFont="1" applyFill="1" applyBorder="1" applyAlignment="1">
      <alignment horizontal="center"/>
    </xf>
    <xf numFmtId="0" fontId="7" fillId="0" borderId="0" xfId="3" applyAlignment="1">
      <alignment horizontal="center"/>
    </xf>
    <xf numFmtId="164" fontId="2" fillId="4" borderId="10" xfId="5" applyNumberFormat="1" applyFont="1" applyFill="1" applyBorder="1" applyAlignment="1">
      <alignment horizontal="center"/>
    </xf>
    <xf numFmtId="164" fontId="7" fillId="4" borderId="7" xfId="5" applyNumberFormat="1" applyFont="1" applyFill="1" applyBorder="1" applyAlignment="1">
      <alignment horizontal="center"/>
    </xf>
    <xf numFmtId="165" fontId="13" fillId="0" borderId="7" xfId="3" applyNumberFormat="1" applyFont="1" applyBorder="1" applyAlignment="1">
      <alignment horizontal="center"/>
    </xf>
    <xf numFmtId="165" fontId="13" fillId="0" borderId="10" xfId="3" applyNumberFormat="1" applyFont="1" applyBorder="1" applyAlignment="1">
      <alignment horizontal="center"/>
    </xf>
    <xf numFmtId="0" fontId="7" fillId="4" borderId="0" xfId="3" applyFill="1" applyAlignment="1">
      <alignment horizontal="center"/>
    </xf>
    <xf numFmtId="0" fontId="12" fillId="0" borderId="0" xfId="3" applyFont="1" applyAlignment="1">
      <alignment horizontal="center"/>
    </xf>
    <xf numFmtId="165" fontId="0" fillId="0" borderId="11" xfId="0" applyNumberFormat="1" applyBorder="1" applyAlignment="1">
      <alignment horizontal="center"/>
    </xf>
    <xf numFmtId="0" fontId="0" fillId="0" borderId="0" xfId="0" applyAlignment="1">
      <alignment wrapText="1"/>
    </xf>
    <xf numFmtId="0" fontId="0" fillId="0" borderId="0" xfId="0" applyAlignment="1"/>
    <xf numFmtId="0" fontId="14" fillId="0" borderId="0" xfId="0" applyFont="1" applyAlignment="1"/>
    <xf numFmtId="0" fontId="14" fillId="0" borderId="0" xfId="0" applyFont="1" applyAlignment="1">
      <alignment vertical="top"/>
    </xf>
    <xf numFmtId="164" fontId="12" fillId="0" borderId="10" xfId="5" applyNumberFormat="1" applyFont="1" applyBorder="1" applyAlignment="1">
      <alignment horizontal="center"/>
    </xf>
    <xf numFmtId="164" fontId="2" fillId="5" borderId="0" xfId="5" applyNumberFormat="1" applyFont="1" applyFill="1" applyAlignment="1">
      <alignment horizontal="center"/>
    </xf>
    <xf numFmtId="0" fontId="10" fillId="5" borderId="0" xfId="3" applyFont="1" applyFill="1" applyAlignment="1">
      <alignment horizontal="center"/>
    </xf>
    <xf numFmtId="165" fontId="13" fillId="5" borderId="0" xfId="3" applyNumberFormat="1" applyFont="1" applyFill="1" applyBorder="1" applyAlignment="1">
      <alignment horizontal="center"/>
    </xf>
    <xf numFmtId="0" fontId="5" fillId="0" borderId="0" xfId="2" applyFont="1" applyFill="1" applyBorder="1" applyAlignment="1"/>
    <xf numFmtId="165" fontId="0" fillId="0" borderId="16" xfId="0" applyNumberFormat="1" applyBorder="1" applyAlignment="1">
      <alignment horizontal="center"/>
    </xf>
    <xf numFmtId="164" fontId="7" fillId="4" borderId="5" xfId="5" applyNumberFormat="1" applyFont="1" applyFill="1" applyBorder="1" applyAlignment="1">
      <alignment horizontal="center"/>
    </xf>
    <xf numFmtId="43" fontId="7" fillId="0" borderId="0" xfId="3" applyNumberFormat="1"/>
    <xf numFmtId="0" fontId="17" fillId="6" borderId="17" xfId="0" applyFont="1" applyFill="1" applyBorder="1" applyAlignment="1">
      <alignment horizontal="left" vertical="top"/>
    </xf>
    <xf numFmtId="9" fontId="7" fillId="0" borderId="0" xfId="6" applyFont="1"/>
    <xf numFmtId="49" fontId="0" fillId="0" borderId="0" xfId="0" applyNumberFormat="1" applyBorder="1"/>
    <xf numFmtId="165" fontId="0" fillId="0" borderId="0" xfId="0" applyNumberFormat="1" applyBorder="1" applyAlignment="1">
      <alignment horizontal="center"/>
    </xf>
    <xf numFmtId="0" fontId="7" fillId="0" borderId="7" xfId="3" applyBorder="1" applyAlignment="1">
      <alignment horizontal="center"/>
    </xf>
    <xf numFmtId="0" fontId="17" fillId="0" borderId="17" xfId="0" applyFont="1" applyFill="1" applyBorder="1" applyAlignment="1">
      <alignment horizontal="left" vertical="top"/>
    </xf>
    <xf numFmtId="0" fontId="15" fillId="0" borderId="0" xfId="0" applyFont="1" applyAlignment="1">
      <alignment horizontal="left" wrapText="1"/>
    </xf>
    <xf numFmtId="166" fontId="7" fillId="0" borderId="0" xfId="6" applyNumberFormat="1" applyFont="1"/>
  </cellXfs>
  <cellStyles count="7">
    <cellStyle name="Comma" xfId="1" builtinId="3"/>
    <cellStyle name="Comma 2" xfId="5" xr:uid="{00000000-0005-0000-0000-000001000000}"/>
    <cellStyle name="Normal" xfId="0" builtinId="0"/>
    <cellStyle name="Normal 2" xfId="3" xr:uid="{00000000-0005-0000-0000-000003000000}"/>
    <cellStyle name="Normal_Sheet1" xfId="2" xr:uid="{00000000-0005-0000-0000-000004000000}"/>
    <cellStyle name="Percent" xfId="6" builtinId="5"/>
    <cellStyle name="Percent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State Government FTEs by Fund Type (Q3, 2015 to 2025)</a:t>
            </a:r>
          </a:p>
        </c:rich>
      </c:tx>
      <c:overlay val="0"/>
    </c:title>
    <c:autoTitleDeleted val="0"/>
    <c:plotArea>
      <c:layout/>
      <c:barChart>
        <c:barDir val="col"/>
        <c:grouping val="stacked"/>
        <c:varyColors val="0"/>
        <c:ser>
          <c:idx val="0"/>
          <c:order val="0"/>
          <c:tx>
            <c:strRef>
              <c:f>'Q3 Summary'!$B$2</c:f>
              <c:strCache>
                <c:ptCount val="1"/>
                <c:pt idx="0">
                  <c:v>General Fund</c:v>
                </c:pt>
              </c:strCache>
            </c:strRef>
          </c:tx>
          <c:spPr>
            <a:pattFill prst="pct30">
              <a:fgClr>
                <a:srgbClr val="0070C0"/>
              </a:fgClr>
              <a:bgClr>
                <a:schemeClr val="bg1"/>
              </a:bgClr>
            </a:patt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 Summary'!$A$3:$A$13</c:f>
              <c:strCache>
                <c:ptCount val="11"/>
                <c:pt idx="0">
                  <c:v>3rd Quarter, 2015</c:v>
                </c:pt>
                <c:pt idx="1">
                  <c:v>3rd Quarter, 2016</c:v>
                </c:pt>
                <c:pt idx="2">
                  <c:v>3rd Quarter, 2017</c:v>
                </c:pt>
                <c:pt idx="3">
                  <c:v>3rd Quarter, 2018</c:v>
                </c:pt>
                <c:pt idx="4">
                  <c:v>3rd Quarter, 2019</c:v>
                </c:pt>
                <c:pt idx="5">
                  <c:v>3rd Quarter, 2020</c:v>
                </c:pt>
                <c:pt idx="6">
                  <c:v>3rd Quarter, 2021</c:v>
                </c:pt>
                <c:pt idx="7">
                  <c:v>3rd Quarter, 2022</c:v>
                </c:pt>
                <c:pt idx="8">
                  <c:v>3rd Quarter, 2023</c:v>
                </c:pt>
                <c:pt idx="9">
                  <c:v>3rd Quarter, 2024</c:v>
                </c:pt>
                <c:pt idx="10">
                  <c:v>3rd Quarter, 2025</c:v>
                </c:pt>
              </c:strCache>
            </c:strRef>
          </c:cat>
          <c:val>
            <c:numRef>
              <c:f>'Q3 Summary'!$B$3:$B$13</c:f>
              <c:numCache>
                <c:formatCode>_(* #,##0_);_(* \(#,##0\);_(* "-"??_);_(@_)</c:formatCode>
                <c:ptCount val="11"/>
                <c:pt idx="0">
                  <c:v>15073</c:v>
                </c:pt>
                <c:pt idx="1">
                  <c:v>15182</c:v>
                </c:pt>
                <c:pt idx="2">
                  <c:v>15833.760429999998</c:v>
                </c:pt>
                <c:pt idx="3">
                  <c:v>16200</c:v>
                </c:pt>
                <c:pt idx="4">
                  <c:v>16605</c:v>
                </c:pt>
                <c:pt idx="5">
                  <c:v>17137</c:v>
                </c:pt>
                <c:pt idx="6">
                  <c:v>16779</c:v>
                </c:pt>
                <c:pt idx="7">
                  <c:v>16914</c:v>
                </c:pt>
                <c:pt idx="8">
                  <c:v>17662</c:v>
                </c:pt>
                <c:pt idx="9">
                  <c:v>18757</c:v>
                </c:pt>
                <c:pt idx="10">
                  <c:v>20238.871192999984</c:v>
                </c:pt>
              </c:numCache>
            </c:numRef>
          </c:val>
          <c:extLst>
            <c:ext xmlns:c16="http://schemas.microsoft.com/office/drawing/2014/chart" uri="{C3380CC4-5D6E-409C-BE32-E72D297353CC}">
              <c16:uniqueId val="{00000000-BE7A-428C-8EDD-845EF93ED715}"/>
            </c:ext>
          </c:extLst>
        </c:ser>
        <c:ser>
          <c:idx val="1"/>
          <c:order val="1"/>
          <c:tx>
            <c:strRef>
              <c:f>'Q3 Summary'!$C$2</c:f>
              <c:strCache>
                <c:ptCount val="1"/>
                <c:pt idx="0">
                  <c:v>Other Funds</c:v>
                </c:pt>
              </c:strCache>
            </c:strRef>
          </c:tx>
          <c:spPr>
            <a:pattFill prst="ltUpDiag">
              <a:fgClr>
                <a:srgbClr val="FF0000"/>
              </a:fgClr>
              <a:bgClr>
                <a:schemeClr val="bg1"/>
              </a:bgClr>
            </a:pattFill>
          </c:spPr>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 Summary'!$A$3:$A$13</c:f>
              <c:strCache>
                <c:ptCount val="11"/>
                <c:pt idx="0">
                  <c:v>3rd Quarter, 2015</c:v>
                </c:pt>
                <c:pt idx="1">
                  <c:v>3rd Quarter, 2016</c:v>
                </c:pt>
                <c:pt idx="2">
                  <c:v>3rd Quarter, 2017</c:v>
                </c:pt>
                <c:pt idx="3">
                  <c:v>3rd Quarter, 2018</c:v>
                </c:pt>
                <c:pt idx="4">
                  <c:v>3rd Quarter, 2019</c:v>
                </c:pt>
                <c:pt idx="5">
                  <c:v>3rd Quarter, 2020</c:v>
                </c:pt>
                <c:pt idx="6">
                  <c:v>3rd Quarter, 2021</c:v>
                </c:pt>
                <c:pt idx="7">
                  <c:v>3rd Quarter, 2022</c:v>
                </c:pt>
                <c:pt idx="8">
                  <c:v>3rd Quarter, 2023</c:v>
                </c:pt>
                <c:pt idx="9">
                  <c:v>3rd Quarter, 2024</c:v>
                </c:pt>
                <c:pt idx="10">
                  <c:v>3rd Quarter, 2025</c:v>
                </c:pt>
              </c:strCache>
            </c:strRef>
          </c:cat>
          <c:val>
            <c:numRef>
              <c:f>'Q3 Summary'!$C$3:$C$13</c:f>
              <c:numCache>
                <c:formatCode>_(* #,##0_);_(* \(#,##0\);_(* "-"??_);_(@_)</c:formatCode>
                <c:ptCount val="11"/>
                <c:pt idx="0">
                  <c:v>21342.100869999998</c:v>
                </c:pt>
                <c:pt idx="1">
                  <c:v>21334</c:v>
                </c:pt>
                <c:pt idx="2">
                  <c:v>21855.114696000004</c:v>
                </c:pt>
                <c:pt idx="3">
                  <c:v>22166</c:v>
                </c:pt>
                <c:pt idx="4">
                  <c:v>22633</c:v>
                </c:pt>
                <c:pt idx="5">
                  <c:v>22708</c:v>
                </c:pt>
                <c:pt idx="6">
                  <c:v>22679</c:v>
                </c:pt>
                <c:pt idx="7">
                  <c:v>22176</c:v>
                </c:pt>
                <c:pt idx="8">
                  <c:v>22694</c:v>
                </c:pt>
                <c:pt idx="9">
                  <c:v>23503</c:v>
                </c:pt>
                <c:pt idx="10">
                  <c:v>24742.757158999993</c:v>
                </c:pt>
              </c:numCache>
            </c:numRef>
          </c:val>
          <c:extLst>
            <c:ext xmlns:c16="http://schemas.microsoft.com/office/drawing/2014/chart" uri="{C3380CC4-5D6E-409C-BE32-E72D297353CC}">
              <c16:uniqueId val="{00000001-BE7A-428C-8EDD-845EF93ED715}"/>
            </c:ext>
          </c:extLst>
        </c:ser>
        <c:dLbls>
          <c:showLegendKey val="0"/>
          <c:showVal val="0"/>
          <c:showCatName val="0"/>
          <c:showSerName val="0"/>
          <c:showPercent val="0"/>
          <c:showBubbleSize val="0"/>
        </c:dLbls>
        <c:gapWidth val="35"/>
        <c:overlap val="100"/>
        <c:axId val="393565192"/>
        <c:axId val="393566760"/>
      </c:barChart>
      <c:lineChart>
        <c:grouping val="standard"/>
        <c:varyColors val="0"/>
        <c:ser>
          <c:idx val="2"/>
          <c:order val="2"/>
          <c:tx>
            <c:strRef>
              <c:f>'Q3 Summary'!$D$2</c:f>
              <c:strCache>
                <c:ptCount val="1"/>
                <c:pt idx="0">
                  <c:v>Total</c:v>
                </c:pt>
              </c:strCache>
            </c:strRef>
          </c:tx>
          <c:spPr>
            <a:ln>
              <a:noFill/>
            </a:ln>
          </c:spPr>
          <c:marker>
            <c:symbol val="none"/>
          </c:marker>
          <c:dLbls>
            <c:dLbl>
              <c:idx val="9"/>
              <c:layout>
                <c:manualLayout>
                  <c:x val="-4.5800818193815158E-2"/>
                  <c:y val="-2.18913038113529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7A-428C-8EDD-845EF93ED715}"/>
                </c:ext>
              </c:extLst>
            </c:dLbl>
            <c:dLbl>
              <c:idx val="10"/>
              <c:layout>
                <c:manualLayout>
                  <c:x val="-2.7618880042229357E-2"/>
                  <c:y val="-1.98117767394207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E7A-428C-8EDD-845EF93ED715}"/>
                </c:ext>
              </c:extLst>
            </c:dLbl>
            <c:spPr>
              <a:noFill/>
              <a:ln>
                <a:noFill/>
              </a:ln>
              <a:effectLst/>
            </c:spPr>
            <c:txPr>
              <a:bodyPr/>
              <a:lstStyle/>
              <a:p>
                <a:pPr>
                  <a:defRPr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 Summary'!$A$3:$A$13</c:f>
              <c:strCache>
                <c:ptCount val="11"/>
                <c:pt idx="0">
                  <c:v>3rd Quarter, 2015</c:v>
                </c:pt>
                <c:pt idx="1">
                  <c:v>3rd Quarter, 2016</c:v>
                </c:pt>
                <c:pt idx="2">
                  <c:v>3rd Quarter, 2017</c:v>
                </c:pt>
                <c:pt idx="3">
                  <c:v>3rd Quarter, 2018</c:v>
                </c:pt>
                <c:pt idx="4">
                  <c:v>3rd Quarter, 2019</c:v>
                </c:pt>
                <c:pt idx="5">
                  <c:v>3rd Quarter, 2020</c:v>
                </c:pt>
                <c:pt idx="6">
                  <c:v>3rd Quarter, 2021</c:v>
                </c:pt>
                <c:pt idx="7">
                  <c:v>3rd Quarter, 2022</c:v>
                </c:pt>
                <c:pt idx="8">
                  <c:v>3rd Quarter, 2023</c:v>
                </c:pt>
                <c:pt idx="9">
                  <c:v>3rd Quarter, 2024</c:v>
                </c:pt>
                <c:pt idx="10">
                  <c:v>3rd Quarter, 2025</c:v>
                </c:pt>
              </c:strCache>
            </c:strRef>
          </c:cat>
          <c:val>
            <c:numRef>
              <c:f>'Q3 Summary'!$D$3:$D$13</c:f>
              <c:numCache>
                <c:formatCode>_(* #,##0_);_(* \(#,##0\);_(* "-"??_);_(@_)</c:formatCode>
                <c:ptCount val="11"/>
                <c:pt idx="0">
                  <c:v>36415</c:v>
                </c:pt>
                <c:pt idx="1">
                  <c:v>36516</c:v>
                </c:pt>
                <c:pt idx="2">
                  <c:v>37688.875125999992</c:v>
                </c:pt>
                <c:pt idx="3">
                  <c:v>38365</c:v>
                </c:pt>
                <c:pt idx="4">
                  <c:v>39238</c:v>
                </c:pt>
                <c:pt idx="5">
                  <c:v>39845</c:v>
                </c:pt>
                <c:pt idx="6">
                  <c:v>39468</c:v>
                </c:pt>
                <c:pt idx="7">
                  <c:v>39090</c:v>
                </c:pt>
                <c:pt idx="8">
                  <c:v>40356</c:v>
                </c:pt>
                <c:pt idx="9">
                  <c:v>42260</c:v>
                </c:pt>
                <c:pt idx="10">
                  <c:v>44981.628352</c:v>
                </c:pt>
              </c:numCache>
            </c:numRef>
          </c:val>
          <c:smooth val="0"/>
          <c:extLst>
            <c:ext xmlns:c16="http://schemas.microsoft.com/office/drawing/2014/chart" uri="{C3380CC4-5D6E-409C-BE32-E72D297353CC}">
              <c16:uniqueId val="{00000004-BE7A-428C-8EDD-845EF93ED715}"/>
            </c:ext>
          </c:extLst>
        </c:ser>
        <c:dLbls>
          <c:showLegendKey val="0"/>
          <c:showVal val="0"/>
          <c:showCatName val="0"/>
          <c:showSerName val="0"/>
          <c:showPercent val="0"/>
          <c:showBubbleSize val="0"/>
        </c:dLbls>
        <c:marker val="1"/>
        <c:smooth val="0"/>
        <c:axId val="393565192"/>
        <c:axId val="393566760"/>
      </c:lineChart>
      <c:catAx>
        <c:axId val="393565192"/>
        <c:scaling>
          <c:orientation val="minMax"/>
        </c:scaling>
        <c:delete val="0"/>
        <c:axPos val="b"/>
        <c:numFmt formatCode="General" sourceLinked="0"/>
        <c:majorTickMark val="out"/>
        <c:minorTickMark val="none"/>
        <c:tickLblPos val="nextTo"/>
        <c:txPr>
          <a:bodyPr/>
          <a:lstStyle/>
          <a:p>
            <a:pPr>
              <a:defRPr b="1"/>
            </a:pPr>
            <a:endParaRPr lang="en-US"/>
          </a:p>
        </c:txPr>
        <c:crossAx val="393566760"/>
        <c:crosses val="autoZero"/>
        <c:auto val="1"/>
        <c:lblAlgn val="ctr"/>
        <c:lblOffset val="100"/>
        <c:noMultiLvlLbl val="0"/>
      </c:catAx>
      <c:valAx>
        <c:axId val="393566760"/>
        <c:scaling>
          <c:orientation val="minMax"/>
        </c:scaling>
        <c:delete val="0"/>
        <c:axPos val="l"/>
        <c:majorGridlines/>
        <c:numFmt formatCode="#,##0" sourceLinked="0"/>
        <c:majorTickMark val="out"/>
        <c:minorTickMark val="none"/>
        <c:tickLblPos val="nextTo"/>
        <c:txPr>
          <a:bodyPr/>
          <a:lstStyle/>
          <a:p>
            <a:pPr>
              <a:defRPr b="1"/>
            </a:pPr>
            <a:endParaRPr lang="en-US"/>
          </a:p>
        </c:txPr>
        <c:crossAx val="393565192"/>
        <c:crosses val="autoZero"/>
        <c:crossBetween val="between"/>
      </c:valAx>
    </c:plotArea>
    <c:legend>
      <c:legendPos val="b"/>
      <c:layout>
        <c:manualLayout>
          <c:xMode val="edge"/>
          <c:yMode val="edge"/>
          <c:x val="0.32295062977463013"/>
          <c:y val="0.92919394164443458"/>
          <c:w val="0.28519743691256466"/>
          <c:h val="5.3165487078860298E-2"/>
        </c:manualLayout>
      </c:layout>
      <c:overlay val="0"/>
      <c:txPr>
        <a:bodyPr/>
        <a:lstStyle/>
        <a:p>
          <a:pPr>
            <a:defRPr b="1"/>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95250</xdr:colOff>
      <xdr:row>0</xdr:row>
      <xdr:rowOff>38100</xdr:rowOff>
    </xdr:from>
    <xdr:to>
      <xdr:col>16</xdr:col>
      <xdr:colOff>76199</xdr:colOff>
      <xdr:row>24</xdr:row>
      <xdr:rowOff>30480</xdr:rowOff>
    </xdr:to>
    <xdr:graphicFrame macro="">
      <xdr:nvGraphicFramePr>
        <xdr:cNvPr id="4" name="Chart 3" descr="Minnesota State Full Time Equivalents (FTEs) by Broad Fund Category (Q3, FY 2015 to 2025)&#10;&#10;See adjacent table">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264795</xdr:colOff>
      <xdr:row>0</xdr:row>
      <xdr:rowOff>200025</xdr:rowOff>
    </xdr:from>
    <xdr:to>
      <xdr:col>6</xdr:col>
      <xdr:colOff>742950</xdr:colOff>
      <xdr:row>0</xdr:row>
      <xdr:rowOff>599155</xdr:rowOff>
    </xdr:to>
    <xdr:pic>
      <xdr:nvPicPr>
        <xdr:cNvPr id="2" name="Picture 1" descr="MMB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0870" y="200025"/>
          <a:ext cx="2973705" cy="3991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workbookViewId="0">
      <selection activeCell="C21" sqref="C21"/>
    </sheetView>
  </sheetViews>
  <sheetFormatPr defaultRowHeight="14.4"/>
  <cols>
    <col min="1" max="1" width="18.6640625" customWidth="1"/>
    <col min="2" max="4" width="11.5546875" bestFit="1" customWidth="1"/>
    <col min="17" max="17" width="27.109375" customWidth="1"/>
  </cols>
  <sheetData>
    <row r="1" spans="1:4">
      <c r="A1" s="30" t="s">
        <v>141</v>
      </c>
      <c r="B1" s="31"/>
      <c r="C1" s="31"/>
      <c r="D1" s="31"/>
    </row>
    <row r="2" spans="1:4" ht="14.25" customHeight="1">
      <c r="A2" s="3" t="s">
        <v>87</v>
      </c>
      <c r="B2" s="1" t="s">
        <v>1</v>
      </c>
      <c r="C2" s="1" t="s">
        <v>86</v>
      </c>
      <c r="D2" s="1" t="s">
        <v>0</v>
      </c>
    </row>
    <row r="3" spans="1:4">
      <c r="A3" s="2" t="s">
        <v>89</v>
      </c>
      <c r="B3" s="4">
        <v>15073</v>
      </c>
      <c r="C3" s="4">
        <v>21342.100869999998</v>
      </c>
      <c r="D3" s="4">
        <v>36415</v>
      </c>
    </row>
    <row r="4" spans="1:4">
      <c r="A4" s="2" t="s">
        <v>103</v>
      </c>
      <c r="B4" s="4">
        <v>15182</v>
      </c>
      <c r="C4" s="4">
        <v>21334</v>
      </c>
      <c r="D4" s="4">
        <v>36516</v>
      </c>
    </row>
    <row r="5" spans="1:4">
      <c r="A5" s="2" t="s">
        <v>105</v>
      </c>
      <c r="B5" s="4">
        <v>15833.760429999998</v>
      </c>
      <c r="C5" s="4">
        <v>21855.114696000004</v>
      </c>
      <c r="D5" s="4">
        <v>37688.875125999992</v>
      </c>
    </row>
    <row r="6" spans="1:4">
      <c r="A6" s="2" t="s">
        <v>113</v>
      </c>
      <c r="B6" s="4">
        <v>16200</v>
      </c>
      <c r="C6" s="4">
        <v>22166</v>
      </c>
      <c r="D6" s="4">
        <v>38365</v>
      </c>
    </row>
    <row r="7" spans="1:4">
      <c r="A7" s="2" t="s">
        <v>115</v>
      </c>
      <c r="B7" s="4">
        <v>16605</v>
      </c>
      <c r="C7" s="4">
        <v>22633</v>
      </c>
      <c r="D7" s="4">
        <v>39238</v>
      </c>
    </row>
    <row r="8" spans="1:4">
      <c r="A8" s="2" t="s">
        <v>117</v>
      </c>
      <c r="B8" s="4">
        <v>17137</v>
      </c>
      <c r="C8" s="4">
        <v>22708</v>
      </c>
      <c r="D8" s="4">
        <v>39845</v>
      </c>
    </row>
    <row r="9" spans="1:4">
      <c r="A9" s="2" t="s">
        <v>119</v>
      </c>
      <c r="B9" s="4">
        <v>16779</v>
      </c>
      <c r="C9" s="4">
        <v>22679</v>
      </c>
      <c r="D9" s="4">
        <v>39468</v>
      </c>
    </row>
    <row r="10" spans="1:4">
      <c r="A10" s="2" t="s">
        <v>124</v>
      </c>
      <c r="B10" s="4">
        <v>16914</v>
      </c>
      <c r="C10" s="4">
        <v>22176</v>
      </c>
      <c r="D10" s="4">
        <v>39090</v>
      </c>
    </row>
    <row r="11" spans="1:4">
      <c r="A11" s="2" t="s">
        <v>127</v>
      </c>
      <c r="B11" s="4">
        <v>17662</v>
      </c>
      <c r="C11" s="4">
        <v>22694</v>
      </c>
      <c r="D11" s="4">
        <v>40356</v>
      </c>
    </row>
    <row r="12" spans="1:4">
      <c r="A12" s="2" t="s">
        <v>132</v>
      </c>
      <c r="B12" s="4">
        <v>18757</v>
      </c>
      <c r="C12" s="4">
        <v>23503</v>
      </c>
      <c r="D12" s="4">
        <v>42260</v>
      </c>
    </row>
    <row r="13" spans="1:4">
      <c r="A13" s="2" t="s">
        <v>142</v>
      </c>
      <c r="B13" s="4">
        <v>20238.871192999984</v>
      </c>
      <c r="C13" s="4">
        <v>24742.757158999993</v>
      </c>
      <c r="D13" s="4">
        <v>44981.628352</v>
      </c>
    </row>
    <row r="14" spans="1:4">
      <c r="A14" s="6" t="s">
        <v>98</v>
      </c>
      <c r="B14" s="85"/>
      <c r="C14" s="85"/>
      <c r="D14" s="85"/>
    </row>
    <row r="15" spans="1:4">
      <c r="A15" s="85"/>
      <c r="B15" s="85"/>
      <c r="C15" s="85"/>
      <c r="D15" s="85"/>
    </row>
    <row r="16" spans="1:4">
      <c r="A16" s="103" t="s">
        <v>120</v>
      </c>
      <c r="B16" s="103"/>
      <c r="C16" s="103"/>
      <c r="D16" s="103"/>
    </row>
    <row r="17" spans="1:4">
      <c r="A17" s="103"/>
      <c r="B17" s="103"/>
      <c r="C17" s="103"/>
      <c r="D17" s="103"/>
    </row>
    <row r="18" spans="1:4">
      <c r="A18" s="103"/>
      <c r="B18" s="103"/>
      <c r="C18" s="103"/>
      <c r="D18" s="103"/>
    </row>
    <row r="19" spans="1:4">
      <c r="A19" s="103"/>
      <c r="B19" s="103"/>
      <c r="C19" s="103"/>
      <c r="D19" s="103"/>
    </row>
    <row r="20" spans="1:4">
      <c r="A20" s="103"/>
      <c r="B20" s="103"/>
      <c r="C20" s="103"/>
      <c r="D20" s="103"/>
    </row>
    <row r="25" spans="1:4" ht="17.25" customHeight="1">
      <c r="A25" s="87" t="s">
        <v>107</v>
      </c>
    </row>
    <row r="26" spans="1:4">
      <c r="A26" s="87" t="s">
        <v>108</v>
      </c>
    </row>
  </sheetData>
  <mergeCells count="1">
    <mergeCell ref="A16:D20"/>
  </mergeCells>
  <phoneticPr fontId="16"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30"/>
  <sheetViews>
    <sheetView tabSelected="1" workbookViewId="0">
      <selection activeCell="J13" sqref="J13"/>
    </sheetView>
  </sheetViews>
  <sheetFormatPr defaultColWidth="9.109375" defaultRowHeight="13.2"/>
  <cols>
    <col min="1" max="1" width="34.33203125" style="7" customWidth="1"/>
    <col min="2" max="4" width="12" style="7" customWidth="1"/>
    <col min="5" max="5" width="11.88671875" style="7" customWidth="1"/>
    <col min="6" max="8" width="13" style="7" customWidth="1"/>
    <col min="9" max="9" width="12.88671875" style="7" customWidth="1"/>
    <col min="10" max="12" width="11.88671875" style="7" customWidth="1"/>
    <col min="13" max="14" width="9.109375" style="7"/>
    <col min="15" max="15" width="9.44140625" style="7" bestFit="1" customWidth="1"/>
    <col min="16" max="16384" width="9.109375" style="7"/>
  </cols>
  <sheetData>
    <row r="1" spans="1:13" ht="55.8" customHeight="1">
      <c r="A1" s="86"/>
      <c r="B1" s="86"/>
      <c r="C1" s="86"/>
      <c r="D1" s="86"/>
      <c r="E1" s="86"/>
      <c r="F1" s="86"/>
      <c r="G1" s="86"/>
      <c r="H1" s="86"/>
      <c r="I1" s="86"/>
      <c r="J1" s="86"/>
      <c r="K1" s="86"/>
      <c r="L1" s="86"/>
    </row>
    <row r="2" spans="1:13" ht="18">
      <c r="A2" s="22" t="s">
        <v>135</v>
      </c>
      <c r="B2" s="22"/>
      <c r="C2" s="22"/>
      <c r="D2" s="22"/>
      <c r="E2" s="22"/>
      <c r="F2" s="22"/>
      <c r="G2" s="22"/>
      <c r="H2" s="22"/>
      <c r="I2" s="22"/>
      <c r="J2" s="22"/>
      <c r="K2" s="22"/>
      <c r="L2" s="22"/>
    </row>
    <row r="3" spans="1:13" ht="18">
      <c r="A3" s="88" t="s">
        <v>116</v>
      </c>
      <c r="B3" s="68"/>
      <c r="C3" s="68"/>
      <c r="D3" s="68"/>
      <c r="E3" s="68"/>
      <c r="F3" s="68"/>
      <c r="G3" s="68"/>
      <c r="H3" s="68"/>
      <c r="I3" s="68"/>
      <c r="J3" s="68"/>
      <c r="K3" s="68"/>
      <c r="L3" s="68"/>
    </row>
    <row r="4" spans="1:13" ht="14.4">
      <c r="B4" s="26" t="s">
        <v>133</v>
      </c>
      <c r="C4" s="27"/>
      <c r="D4" s="28"/>
      <c r="E4" s="21"/>
      <c r="F4" s="26" t="s">
        <v>134</v>
      </c>
      <c r="G4" s="27"/>
      <c r="H4" s="28"/>
      <c r="I4" s="20"/>
      <c r="J4" s="26" t="s">
        <v>136</v>
      </c>
      <c r="K4" s="27"/>
      <c r="L4" s="28"/>
    </row>
    <row r="5" spans="1:13" ht="14.4">
      <c r="A5" s="19" t="s">
        <v>79</v>
      </c>
      <c r="B5" s="32" t="s">
        <v>77</v>
      </c>
      <c r="C5" s="33" t="s">
        <v>80</v>
      </c>
      <c r="D5" s="34" t="s">
        <v>0</v>
      </c>
      <c r="E5" s="35"/>
      <c r="F5" s="36" t="s">
        <v>77</v>
      </c>
      <c r="G5" s="37" t="s">
        <v>78</v>
      </c>
      <c r="H5" s="38" t="s">
        <v>0</v>
      </c>
      <c r="I5" s="20"/>
      <c r="J5" s="36" t="s">
        <v>77</v>
      </c>
      <c r="K5" s="37" t="s">
        <v>78</v>
      </c>
      <c r="L5" s="38" t="s">
        <v>0</v>
      </c>
    </row>
    <row r="6" spans="1:13" ht="14.4">
      <c r="A6" s="54" t="s">
        <v>15</v>
      </c>
      <c r="B6" s="39">
        <v>5.817177</v>
      </c>
      <c r="C6" s="40">
        <v>0</v>
      </c>
      <c r="D6" s="94">
        <v>5.817177</v>
      </c>
      <c r="E6" s="41"/>
      <c r="F6" s="39">
        <v>6.2297529999999997</v>
      </c>
      <c r="G6" s="40">
        <v>0</v>
      </c>
      <c r="H6" s="94">
        <v>6.2297529999999997</v>
      </c>
      <c r="I6" s="41"/>
      <c r="J6" s="42">
        <f t="shared" ref="J6:J7" si="0">B6-F6</f>
        <v>-0.41257599999999961</v>
      </c>
      <c r="K6" s="43">
        <f t="shared" ref="K6:K7" si="1">C6-G6</f>
        <v>0</v>
      </c>
      <c r="L6" s="44">
        <f t="shared" ref="L6:L7" si="2">D6-H6</f>
        <v>-0.41257599999999961</v>
      </c>
      <c r="M6" s="25"/>
    </row>
    <row r="7" spans="1:13" ht="14.4">
      <c r="A7" s="54" t="s">
        <v>24</v>
      </c>
      <c r="B7" s="45">
        <v>102.05617099999999</v>
      </c>
      <c r="C7" s="40">
        <v>449.56231500000007</v>
      </c>
      <c r="D7" s="66">
        <v>551.61848600000008</v>
      </c>
      <c r="E7" s="41"/>
      <c r="F7" s="45">
        <v>91.491721000000013</v>
      </c>
      <c r="G7" s="40">
        <v>448.05460700000003</v>
      </c>
      <c r="H7" s="66">
        <v>539.54632800000002</v>
      </c>
      <c r="I7" s="41"/>
      <c r="J7" s="46">
        <f t="shared" si="0"/>
        <v>10.564449999999979</v>
      </c>
      <c r="K7" s="47">
        <f t="shared" si="1"/>
        <v>1.5077080000000365</v>
      </c>
      <c r="L7" s="41">
        <f t="shared" si="2"/>
        <v>12.072158000000059</v>
      </c>
      <c r="M7" s="25"/>
    </row>
    <row r="8" spans="1:13" ht="14.4">
      <c r="A8" s="54" t="s">
        <v>42</v>
      </c>
      <c r="B8" s="45">
        <v>2.6841280000000003</v>
      </c>
      <c r="C8" s="40">
        <v>64.460694000000004</v>
      </c>
      <c r="D8" s="66">
        <v>67.144822000000005</v>
      </c>
      <c r="E8" s="41"/>
      <c r="F8" s="45">
        <v>2.3796749999999998</v>
      </c>
      <c r="G8" s="40">
        <v>62.552970000000009</v>
      </c>
      <c r="H8" s="66">
        <v>64.932645000000008</v>
      </c>
      <c r="I8" s="41"/>
      <c r="J8" s="46">
        <f t="shared" ref="J8:J72" si="3">B8-F8</f>
        <v>0.30445300000000053</v>
      </c>
      <c r="K8" s="47">
        <f t="shared" ref="K8:K72" si="4">C8-G8</f>
        <v>1.9077239999999946</v>
      </c>
      <c r="L8" s="41">
        <f t="shared" ref="L8:L72" si="5">D8-H8</f>
        <v>2.212176999999997</v>
      </c>
      <c r="M8" s="25"/>
    </row>
    <row r="9" spans="1:13" ht="14.4">
      <c r="A9" s="54" t="s">
        <v>104</v>
      </c>
      <c r="B9" s="45">
        <v>5.3406159999999998</v>
      </c>
      <c r="C9" s="40">
        <v>0</v>
      </c>
      <c r="D9" s="66">
        <v>5.3406159999999998</v>
      </c>
      <c r="E9" s="41"/>
      <c r="F9" s="45">
        <v>3.82239</v>
      </c>
      <c r="G9" s="40">
        <v>0</v>
      </c>
      <c r="H9" s="66">
        <v>3.82239</v>
      </c>
      <c r="I9" s="41"/>
      <c r="J9" s="46">
        <f t="shared" si="3"/>
        <v>1.5182259999999999</v>
      </c>
      <c r="K9" s="47">
        <f t="shared" si="4"/>
        <v>0</v>
      </c>
      <c r="L9" s="41">
        <f t="shared" si="5"/>
        <v>1.5182259999999999</v>
      </c>
      <c r="M9" s="25"/>
    </row>
    <row r="10" spans="1:13" ht="14.4">
      <c r="A10" s="54" t="s">
        <v>2</v>
      </c>
      <c r="B10" s="45">
        <v>161.160042</v>
      </c>
      <c r="C10" s="40">
        <v>324.00409200000001</v>
      </c>
      <c r="D10" s="66">
        <v>485.16413400000005</v>
      </c>
      <c r="E10" s="41"/>
      <c r="F10" s="45">
        <v>150.27990899999998</v>
      </c>
      <c r="G10" s="40">
        <v>330.06958600000002</v>
      </c>
      <c r="H10" s="66">
        <v>480.34949499999999</v>
      </c>
      <c r="I10" s="41"/>
      <c r="J10" s="46">
        <f t="shared" si="3"/>
        <v>10.880133000000029</v>
      </c>
      <c r="K10" s="47">
        <f t="shared" si="4"/>
        <v>-6.0654940000000011</v>
      </c>
      <c r="L10" s="41">
        <f t="shared" si="5"/>
        <v>4.8146390000000565</v>
      </c>
      <c r="M10" s="25"/>
    </row>
    <row r="11" spans="1:13" ht="14.4">
      <c r="A11" s="54" t="s">
        <v>18</v>
      </c>
      <c r="B11" s="45">
        <v>1.9999960000000001</v>
      </c>
      <c r="C11" s="40">
        <v>0</v>
      </c>
      <c r="D11" s="66">
        <v>1.9999960000000001</v>
      </c>
      <c r="E11" s="41"/>
      <c r="F11" s="45">
        <v>2.8074949999999999</v>
      </c>
      <c r="G11" s="40">
        <v>0.19249999999999989</v>
      </c>
      <c r="H11" s="66">
        <v>2.9999949999999997</v>
      </c>
      <c r="I11" s="41"/>
      <c r="J11" s="46">
        <f t="shared" si="3"/>
        <v>-0.80749899999999974</v>
      </c>
      <c r="K11" s="47">
        <f t="shared" si="4"/>
        <v>-0.19249999999999989</v>
      </c>
      <c r="L11" s="41">
        <f t="shared" si="5"/>
        <v>-0.99999899999999964</v>
      </c>
      <c r="M11" s="25"/>
    </row>
    <row r="12" spans="1:13" ht="14.4">
      <c r="A12" s="54" t="s">
        <v>5</v>
      </c>
      <c r="B12" s="45">
        <v>42.875883000000002</v>
      </c>
      <c r="C12" s="40">
        <v>3.2749880000000005</v>
      </c>
      <c r="D12" s="66">
        <v>46.150871000000002</v>
      </c>
      <c r="E12" s="41"/>
      <c r="F12" s="45">
        <v>42.415345000000002</v>
      </c>
      <c r="G12" s="40">
        <v>3.8161300000000011</v>
      </c>
      <c r="H12" s="66">
        <v>46.231475000000003</v>
      </c>
      <c r="I12" s="41"/>
      <c r="J12" s="46">
        <f t="shared" si="3"/>
        <v>0.46053799999999967</v>
      </c>
      <c r="K12" s="47">
        <f t="shared" si="4"/>
        <v>-0.54114200000000068</v>
      </c>
      <c r="L12" s="41">
        <f t="shared" si="5"/>
        <v>-8.0604000000001008E-2</v>
      </c>
      <c r="M12" s="25"/>
    </row>
    <row r="13" spans="1:13" ht="14.4">
      <c r="A13" s="54" t="s">
        <v>14</v>
      </c>
      <c r="B13" s="45">
        <v>6.3140470000000004</v>
      </c>
      <c r="C13" s="40">
        <v>0</v>
      </c>
      <c r="D13" s="66">
        <v>6.3140470000000004</v>
      </c>
      <c r="E13" s="41"/>
      <c r="F13" s="45">
        <v>6.0618790000000002</v>
      </c>
      <c r="G13" s="40">
        <v>0</v>
      </c>
      <c r="H13" s="66">
        <v>6.0618790000000002</v>
      </c>
      <c r="I13" s="41"/>
      <c r="J13" s="46">
        <f t="shared" si="3"/>
        <v>0.25216800000000017</v>
      </c>
      <c r="K13" s="47">
        <f t="shared" si="4"/>
        <v>0</v>
      </c>
      <c r="L13" s="41">
        <f t="shared" si="5"/>
        <v>0.25216800000000017</v>
      </c>
      <c r="M13" s="25"/>
    </row>
    <row r="14" spans="1:13" ht="14.4">
      <c r="A14" s="54" t="s">
        <v>21</v>
      </c>
      <c r="B14" s="45">
        <v>4.556254</v>
      </c>
      <c r="C14" s="40">
        <v>15.801981000000001</v>
      </c>
      <c r="D14" s="66">
        <v>20.358235000000001</v>
      </c>
      <c r="E14" s="41"/>
      <c r="F14" s="45">
        <v>3.542907</v>
      </c>
      <c r="G14" s="40">
        <v>15.7117</v>
      </c>
      <c r="H14" s="66">
        <v>19.254607</v>
      </c>
      <c r="I14" s="41"/>
      <c r="J14" s="46">
        <f t="shared" si="3"/>
        <v>1.013347</v>
      </c>
      <c r="K14" s="47">
        <f t="shared" si="4"/>
        <v>9.0281000000000944E-2</v>
      </c>
      <c r="L14" s="41">
        <f t="shared" si="5"/>
        <v>1.1036280000000005</v>
      </c>
      <c r="M14" s="25"/>
    </row>
    <row r="15" spans="1:13" ht="14.4">
      <c r="A15" s="54" t="s">
        <v>43</v>
      </c>
      <c r="B15" s="45">
        <v>4.1348900000000004</v>
      </c>
      <c r="C15" s="40">
        <v>0</v>
      </c>
      <c r="D15" s="66">
        <v>4.1348900000000004</v>
      </c>
      <c r="E15" s="41"/>
      <c r="F15" s="45">
        <v>3.076038</v>
      </c>
      <c r="G15" s="40">
        <v>0</v>
      </c>
      <c r="H15" s="66">
        <v>3.076038</v>
      </c>
      <c r="I15" s="41"/>
      <c r="J15" s="46">
        <f t="shared" si="3"/>
        <v>1.0588520000000003</v>
      </c>
      <c r="K15" s="47">
        <f t="shared" si="4"/>
        <v>0</v>
      </c>
      <c r="L15" s="41">
        <f t="shared" si="5"/>
        <v>1.0588520000000003</v>
      </c>
      <c r="M15" s="25"/>
    </row>
    <row r="16" spans="1:13" ht="14.4">
      <c r="A16" s="54" t="s">
        <v>6</v>
      </c>
      <c r="B16" s="45">
        <v>2.9999950000000002</v>
      </c>
      <c r="C16" s="40">
        <v>0</v>
      </c>
      <c r="D16" s="66">
        <v>2.9999950000000002</v>
      </c>
      <c r="E16" s="41"/>
      <c r="F16" s="45">
        <v>2.9999950000000002</v>
      </c>
      <c r="G16" s="40">
        <v>0</v>
      </c>
      <c r="H16" s="66">
        <v>2.9999950000000002</v>
      </c>
      <c r="I16" s="41"/>
      <c r="J16" s="46">
        <f t="shared" si="3"/>
        <v>0</v>
      </c>
      <c r="K16" s="47">
        <f t="shared" si="4"/>
        <v>0</v>
      </c>
      <c r="L16" s="41">
        <f t="shared" si="5"/>
        <v>0</v>
      </c>
      <c r="M16" s="25"/>
    </row>
    <row r="17" spans="1:13" ht="14.4">
      <c r="A17" s="54" t="s">
        <v>90</v>
      </c>
      <c r="B17" s="45">
        <v>0</v>
      </c>
      <c r="C17" s="40">
        <v>7.1135279999999996</v>
      </c>
      <c r="D17" s="66">
        <v>7.1135279999999996</v>
      </c>
      <c r="E17" s="41"/>
      <c r="F17" s="45">
        <v>0</v>
      </c>
      <c r="G17" s="40">
        <v>6.4869690000000002</v>
      </c>
      <c r="H17" s="66">
        <v>6.4869690000000002</v>
      </c>
      <c r="I17" s="41"/>
      <c r="J17" s="46">
        <f t="shared" si="3"/>
        <v>0</v>
      </c>
      <c r="K17" s="47">
        <f t="shared" si="4"/>
        <v>0.62655899999999942</v>
      </c>
      <c r="L17" s="41">
        <f t="shared" si="5"/>
        <v>0.62655899999999942</v>
      </c>
      <c r="M17" s="25"/>
    </row>
    <row r="18" spans="1:13" ht="14.4">
      <c r="A18" s="54" t="s">
        <v>34</v>
      </c>
      <c r="B18" s="45">
        <v>15.398931000000001</v>
      </c>
      <c r="C18" s="40">
        <v>0</v>
      </c>
      <c r="D18" s="66">
        <v>15.398931000000001</v>
      </c>
      <c r="E18" s="41"/>
      <c r="F18" s="45">
        <v>12.103104999999999</v>
      </c>
      <c r="G18" s="40">
        <v>0</v>
      </c>
      <c r="H18" s="66">
        <v>12.103104999999999</v>
      </c>
      <c r="I18" s="41"/>
      <c r="J18" s="46">
        <f t="shared" si="3"/>
        <v>3.2958260000000017</v>
      </c>
      <c r="K18" s="47">
        <f t="shared" si="4"/>
        <v>0</v>
      </c>
      <c r="L18" s="41">
        <f t="shared" si="5"/>
        <v>3.2958260000000017</v>
      </c>
      <c r="M18" s="25"/>
    </row>
    <row r="19" spans="1:13" ht="14.4">
      <c r="A19" s="54" t="s">
        <v>41</v>
      </c>
      <c r="B19" s="45">
        <v>9.0885259999999999</v>
      </c>
      <c r="C19" s="40">
        <v>0</v>
      </c>
      <c r="D19" s="66">
        <v>9.0885259999999999</v>
      </c>
      <c r="E19" s="41"/>
      <c r="F19" s="45">
        <v>7.9176909999999996</v>
      </c>
      <c r="G19" s="40">
        <v>0</v>
      </c>
      <c r="H19" s="66">
        <v>7.9176909999999996</v>
      </c>
      <c r="I19" s="41"/>
      <c r="J19" s="46">
        <f t="shared" si="3"/>
        <v>1.1708350000000003</v>
      </c>
      <c r="K19" s="47">
        <f t="shared" si="4"/>
        <v>0</v>
      </c>
      <c r="L19" s="41">
        <f t="shared" si="5"/>
        <v>1.1708350000000003</v>
      </c>
      <c r="M19" s="25"/>
    </row>
    <row r="20" spans="1:13" ht="14.4">
      <c r="A20" s="97" t="s">
        <v>137</v>
      </c>
      <c r="B20" s="45">
        <v>6.6666559999999997</v>
      </c>
      <c r="C20" s="40">
        <v>0</v>
      </c>
      <c r="D20" s="66">
        <v>6.6666559999999997</v>
      </c>
      <c r="E20" s="41"/>
      <c r="F20" s="40">
        <v>0</v>
      </c>
      <c r="G20" s="40">
        <v>0</v>
      </c>
      <c r="H20" s="45">
        <v>0</v>
      </c>
      <c r="I20" s="41"/>
      <c r="J20" s="46">
        <f t="shared" si="3"/>
        <v>6.6666559999999997</v>
      </c>
      <c r="K20" s="47">
        <f t="shared" si="4"/>
        <v>0</v>
      </c>
      <c r="L20" s="41">
        <f t="shared" si="5"/>
        <v>6.6666559999999997</v>
      </c>
      <c r="M20" s="25"/>
    </row>
    <row r="21" spans="1:13" ht="14.4">
      <c r="A21" s="97" t="s">
        <v>128</v>
      </c>
      <c r="B21" s="45">
        <v>78.144650999999996</v>
      </c>
      <c r="C21" s="40">
        <v>10.920812999999995</v>
      </c>
      <c r="D21" s="66">
        <v>89.065463999999992</v>
      </c>
      <c r="E21" s="41"/>
      <c r="F21" s="45">
        <v>6.7333229999999995</v>
      </c>
      <c r="G21" s="40">
        <v>0</v>
      </c>
      <c r="H21" s="66">
        <v>6.7333229999999995</v>
      </c>
      <c r="I21" s="41"/>
      <c r="J21" s="46">
        <f t="shared" si="3"/>
        <v>71.411327999999997</v>
      </c>
      <c r="K21" s="47">
        <f t="shared" si="4"/>
        <v>10.920812999999995</v>
      </c>
      <c r="L21" s="41">
        <f t="shared" si="5"/>
        <v>82.332140999999993</v>
      </c>
      <c r="M21" s="25"/>
    </row>
    <row r="22" spans="1:13" ht="14.4">
      <c r="A22" s="54" t="s">
        <v>44</v>
      </c>
      <c r="B22" s="45">
        <v>3.2218689999999999</v>
      </c>
      <c r="C22" s="40">
        <v>0</v>
      </c>
      <c r="D22" s="66">
        <v>3.2218689999999999</v>
      </c>
      <c r="E22" s="41"/>
      <c r="F22" s="45">
        <v>2.719789</v>
      </c>
      <c r="G22" s="40">
        <v>0</v>
      </c>
      <c r="H22" s="66">
        <v>2.719789</v>
      </c>
      <c r="I22" s="41"/>
      <c r="J22" s="46">
        <f t="shared" si="3"/>
        <v>0.50207999999999986</v>
      </c>
      <c r="K22" s="47">
        <f t="shared" si="4"/>
        <v>0</v>
      </c>
      <c r="L22" s="41">
        <f t="shared" si="5"/>
        <v>0.50207999999999986</v>
      </c>
      <c r="M22" s="25"/>
    </row>
    <row r="23" spans="1:13" ht="14.4">
      <c r="A23" s="54" t="s">
        <v>52</v>
      </c>
      <c r="B23" s="45">
        <v>0</v>
      </c>
      <c r="C23" s="40">
        <v>5.5416569999999998</v>
      </c>
      <c r="D23" s="66">
        <v>5.5416569999999998</v>
      </c>
      <c r="E23" s="41"/>
      <c r="F23" s="45">
        <v>0</v>
      </c>
      <c r="G23" s="40">
        <v>5.679157</v>
      </c>
      <c r="H23" s="66">
        <v>5.679157</v>
      </c>
      <c r="I23" s="41"/>
      <c r="J23" s="46">
        <f t="shared" si="3"/>
        <v>0</v>
      </c>
      <c r="K23" s="47">
        <f t="shared" si="4"/>
        <v>-0.13750000000000018</v>
      </c>
      <c r="L23" s="41">
        <f t="shared" si="5"/>
        <v>-0.13750000000000018</v>
      </c>
      <c r="M23" s="25"/>
    </row>
    <row r="24" spans="1:13" ht="14.4">
      <c r="A24" s="99" t="s">
        <v>143</v>
      </c>
      <c r="B24" s="45">
        <v>4.999994</v>
      </c>
      <c r="C24" s="40">
        <v>0</v>
      </c>
      <c r="D24" s="66">
        <v>4.999994</v>
      </c>
      <c r="E24" s="41"/>
      <c r="F24" s="45">
        <v>0</v>
      </c>
      <c r="G24" s="100">
        <v>0</v>
      </c>
      <c r="H24" s="66">
        <v>0</v>
      </c>
      <c r="I24" s="47"/>
      <c r="J24" s="46">
        <f t="shared" si="3"/>
        <v>4.999994</v>
      </c>
      <c r="K24" s="47">
        <f t="shared" si="4"/>
        <v>0</v>
      </c>
      <c r="L24" s="41">
        <f t="shared" si="5"/>
        <v>4.999994</v>
      </c>
      <c r="M24" s="25"/>
    </row>
    <row r="25" spans="1:13" ht="14.4">
      <c r="A25" s="97" t="s">
        <v>129</v>
      </c>
      <c r="B25" s="45">
        <v>0</v>
      </c>
      <c r="C25" s="40">
        <v>3.17916</v>
      </c>
      <c r="D25" s="66">
        <v>3.17916</v>
      </c>
      <c r="E25" s="41"/>
      <c r="F25" s="45">
        <v>0</v>
      </c>
      <c r="G25" s="40">
        <v>0.83333199999999996</v>
      </c>
      <c r="H25" s="66">
        <v>0.83333199999999996</v>
      </c>
      <c r="I25" s="41"/>
      <c r="J25" s="46">
        <f t="shared" si="3"/>
        <v>0</v>
      </c>
      <c r="K25" s="47">
        <f t="shared" si="4"/>
        <v>2.345828</v>
      </c>
      <c r="L25" s="41">
        <f t="shared" si="5"/>
        <v>2.345828</v>
      </c>
      <c r="M25" s="25"/>
    </row>
    <row r="26" spans="1:13" ht="14.4">
      <c r="A26" s="54" t="s">
        <v>4</v>
      </c>
      <c r="B26" s="45">
        <v>206.61135300000001</v>
      </c>
      <c r="C26" s="40">
        <v>240.22190100000012</v>
      </c>
      <c r="D26" s="66">
        <v>446.83325400000012</v>
      </c>
      <c r="E26" s="41"/>
      <c r="F26" s="45">
        <v>202.69734399999996</v>
      </c>
      <c r="G26" s="40">
        <v>228.22563499999993</v>
      </c>
      <c r="H26" s="66">
        <v>430.92297899999988</v>
      </c>
      <c r="I26" s="41"/>
      <c r="J26" s="46">
        <f t="shared" si="3"/>
        <v>3.9140090000000498</v>
      </c>
      <c r="K26" s="47">
        <f t="shared" si="4"/>
        <v>11.99626600000019</v>
      </c>
      <c r="L26" s="41">
        <f t="shared" si="5"/>
        <v>15.91027500000024</v>
      </c>
      <c r="M26" s="25"/>
    </row>
    <row r="27" spans="1:13" ht="14.4">
      <c r="A27" s="54" t="s">
        <v>70</v>
      </c>
      <c r="B27" s="45">
        <v>4236.0810839999931</v>
      </c>
      <c r="C27" s="40">
        <v>290.13859700000012</v>
      </c>
      <c r="D27" s="66">
        <v>4526.2196809999932</v>
      </c>
      <c r="E27" s="41"/>
      <c r="F27" s="45">
        <v>3981.5728679999966</v>
      </c>
      <c r="G27" s="40">
        <v>268.02526300000045</v>
      </c>
      <c r="H27" s="66">
        <v>4249.598130999997</v>
      </c>
      <c r="I27" s="41"/>
      <c r="J27" s="46">
        <f t="shared" si="3"/>
        <v>254.50821599999654</v>
      </c>
      <c r="K27" s="47">
        <f t="shared" si="4"/>
        <v>22.113333999999668</v>
      </c>
      <c r="L27" s="41">
        <f t="shared" si="5"/>
        <v>276.6215499999962</v>
      </c>
      <c r="M27" s="25"/>
    </row>
    <row r="28" spans="1:13" ht="14.4">
      <c r="A28" s="54" t="s">
        <v>3</v>
      </c>
      <c r="B28" s="45">
        <v>24.114536000000001</v>
      </c>
      <c r="C28" s="40">
        <v>0</v>
      </c>
      <c r="D28" s="66">
        <v>24.114536000000001</v>
      </c>
      <c r="E28" s="41"/>
      <c r="F28" s="45">
        <v>21.966622000000001</v>
      </c>
      <c r="G28" s="40">
        <v>0</v>
      </c>
      <c r="H28" s="66">
        <v>21.966622000000001</v>
      </c>
      <c r="I28" s="41"/>
      <c r="J28" s="46">
        <f t="shared" si="3"/>
        <v>2.1479140000000001</v>
      </c>
      <c r="K28" s="47">
        <f t="shared" si="4"/>
        <v>0</v>
      </c>
      <c r="L28" s="41">
        <f t="shared" si="5"/>
        <v>2.1479140000000001</v>
      </c>
      <c r="M28" s="25"/>
    </row>
    <row r="29" spans="1:13" ht="14.4">
      <c r="A29" s="54" t="s">
        <v>51</v>
      </c>
      <c r="B29" s="45">
        <v>0</v>
      </c>
      <c r="C29" s="40">
        <v>16.902056000000002</v>
      </c>
      <c r="D29" s="66">
        <v>16.902056000000002</v>
      </c>
      <c r="E29" s="41"/>
      <c r="F29" s="45">
        <v>0</v>
      </c>
      <c r="G29" s="40">
        <v>17.239028000000001</v>
      </c>
      <c r="H29" s="66">
        <v>17.239028000000001</v>
      </c>
      <c r="I29" s="41"/>
      <c r="J29" s="46">
        <f t="shared" si="3"/>
        <v>0</v>
      </c>
      <c r="K29" s="47">
        <f t="shared" si="4"/>
        <v>-0.33697199999999938</v>
      </c>
      <c r="L29" s="41">
        <f t="shared" si="5"/>
        <v>-0.33697199999999938</v>
      </c>
      <c r="M29" s="25"/>
    </row>
    <row r="30" spans="1:13" ht="14.4">
      <c r="A30" s="54" t="s">
        <v>58</v>
      </c>
      <c r="B30" s="45">
        <v>0</v>
      </c>
      <c r="C30" s="40">
        <v>2.0020799999999999</v>
      </c>
      <c r="D30" s="66">
        <v>2.0020799999999999</v>
      </c>
      <c r="E30" s="41"/>
      <c r="F30" s="45">
        <v>0</v>
      </c>
      <c r="G30" s="40">
        <v>0.99999800000000005</v>
      </c>
      <c r="H30" s="66">
        <v>0.99999800000000005</v>
      </c>
      <c r="I30" s="41"/>
      <c r="J30" s="46">
        <f t="shared" si="3"/>
        <v>0</v>
      </c>
      <c r="K30" s="47">
        <f t="shared" si="4"/>
        <v>1.0020819999999997</v>
      </c>
      <c r="L30" s="41">
        <f t="shared" si="5"/>
        <v>1.0020819999999997</v>
      </c>
      <c r="M30" s="25"/>
    </row>
    <row r="31" spans="1:13" ht="14.4">
      <c r="A31" s="54" t="s">
        <v>45</v>
      </c>
      <c r="B31" s="45">
        <v>10.596232000000001</v>
      </c>
      <c r="C31" s="40">
        <v>0</v>
      </c>
      <c r="D31" s="66">
        <v>10.596232000000001</v>
      </c>
      <c r="E31" s="41"/>
      <c r="F31" s="45">
        <v>8.6729020000000006</v>
      </c>
      <c r="G31" s="40">
        <v>0</v>
      </c>
      <c r="H31" s="66">
        <v>8.6729020000000006</v>
      </c>
      <c r="I31" s="41"/>
      <c r="J31" s="46">
        <f t="shared" si="3"/>
        <v>1.92333</v>
      </c>
      <c r="K31" s="47">
        <f t="shared" si="4"/>
        <v>0</v>
      </c>
      <c r="L31" s="41">
        <f t="shared" si="5"/>
        <v>1.92333</v>
      </c>
      <c r="M31" s="25"/>
    </row>
    <row r="32" spans="1:13" ht="14.4">
      <c r="A32" s="54" t="s">
        <v>19</v>
      </c>
      <c r="B32" s="45">
        <v>213.52589199999997</v>
      </c>
      <c r="C32" s="40">
        <v>287.41618700000004</v>
      </c>
      <c r="D32" s="66">
        <v>500.94207900000004</v>
      </c>
      <c r="E32" s="41"/>
      <c r="F32" s="45">
        <v>175.50370100000001</v>
      </c>
      <c r="G32" s="40">
        <v>282.55094000000008</v>
      </c>
      <c r="H32" s="66">
        <v>458.05464100000006</v>
      </c>
      <c r="I32" s="41"/>
      <c r="J32" s="46">
        <f t="shared" si="3"/>
        <v>38.022190999999964</v>
      </c>
      <c r="K32" s="47">
        <f t="shared" si="4"/>
        <v>4.8652469999999539</v>
      </c>
      <c r="L32" s="41">
        <f t="shared" si="5"/>
        <v>42.887437999999975</v>
      </c>
      <c r="M32" s="25"/>
    </row>
    <row r="33" spans="1:13" ht="14.4">
      <c r="A33" s="54" t="s">
        <v>57</v>
      </c>
      <c r="B33" s="45">
        <v>1.9687330000000001</v>
      </c>
      <c r="C33" s="40">
        <v>0</v>
      </c>
      <c r="D33" s="66">
        <v>1.9687330000000001</v>
      </c>
      <c r="E33" s="41"/>
      <c r="F33" s="45">
        <v>9.2301939999999991</v>
      </c>
      <c r="G33" s="40">
        <v>0</v>
      </c>
      <c r="H33" s="66">
        <v>9.2301939999999991</v>
      </c>
      <c r="I33" s="41"/>
      <c r="J33" s="46">
        <f t="shared" si="3"/>
        <v>-7.2614609999999988</v>
      </c>
      <c r="K33" s="47">
        <f t="shared" si="4"/>
        <v>0</v>
      </c>
      <c r="L33" s="41">
        <f t="shared" si="5"/>
        <v>-7.2614609999999988</v>
      </c>
      <c r="M33" s="25"/>
    </row>
    <row r="34" spans="1:13" ht="14.4">
      <c r="A34" s="102" t="s">
        <v>138</v>
      </c>
      <c r="B34" s="45">
        <v>9.8833149999999996</v>
      </c>
      <c r="C34" s="40">
        <v>0</v>
      </c>
      <c r="D34" s="66">
        <v>9.8833149999999996</v>
      </c>
      <c r="E34" s="41"/>
      <c r="F34" s="40">
        <v>0</v>
      </c>
      <c r="G34" s="40">
        <v>0</v>
      </c>
      <c r="H34" s="45">
        <v>0</v>
      </c>
      <c r="I34" s="41"/>
      <c r="J34" s="46">
        <f t="shared" si="3"/>
        <v>9.8833149999999996</v>
      </c>
      <c r="K34" s="47">
        <f t="shared" si="4"/>
        <v>0</v>
      </c>
      <c r="L34" s="41">
        <f t="shared" si="5"/>
        <v>9.8833149999999996</v>
      </c>
      <c r="M34" s="25"/>
    </row>
    <row r="35" spans="1:13" ht="14.4">
      <c r="A35" s="54" t="s">
        <v>8</v>
      </c>
      <c r="B35" s="45">
        <v>294.66159700000003</v>
      </c>
      <c r="C35" s="40">
        <v>1246.4253010000007</v>
      </c>
      <c r="D35" s="66">
        <v>1541.0868980000007</v>
      </c>
      <c r="E35" s="41"/>
      <c r="F35" s="45">
        <v>293.36833100000001</v>
      </c>
      <c r="G35" s="40">
        <v>1185.2142110000004</v>
      </c>
      <c r="H35" s="66">
        <v>1478.5825420000003</v>
      </c>
      <c r="I35" s="41"/>
      <c r="J35" s="46">
        <f t="shared" si="3"/>
        <v>1.2932660000000169</v>
      </c>
      <c r="K35" s="47">
        <f t="shared" si="4"/>
        <v>61.21109000000024</v>
      </c>
      <c r="L35" s="41">
        <f t="shared" si="5"/>
        <v>62.504356000000371</v>
      </c>
      <c r="M35" s="25"/>
    </row>
    <row r="36" spans="1:13" ht="14.4">
      <c r="A36" s="54" t="s">
        <v>121</v>
      </c>
      <c r="B36" s="45">
        <v>0</v>
      </c>
      <c r="C36" s="40">
        <v>3.9999920000000002</v>
      </c>
      <c r="D36" s="66">
        <v>3.9999920000000002</v>
      </c>
      <c r="E36" s="41"/>
      <c r="F36" s="45">
        <v>0</v>
      </c>
      <c r="G36" s="40">
        <v>4.0031189999999999</v>
      </c>
      <c r="H36" s="66">
        <v>4.0031189999999999</v>
      </c>
      <c r="I36" s="41"/>
      <c r="J36" s="46">
        <f t="shared" si="3"/>
        <v>0</v>
      </c>
      <c r="K36" s="47">
        <f t="shared" si="4"/>
        <v>-3.1269999999996578E-3</v>
      </c>
      <c r="L36" s="41">
        <f t="shared" si="5"/>
        <v>-3.1269999999996578E-3</v>
      </c>
      <c r="M36" s="25"/>
    </row>
    <row r="37" spans="1:13" ht="14.4">
      <c r="A37" s="54" t="s">
        <v>7</v>
      </c>
      <c r="B37" s="45">
        <v>50.01604300000001</v>
      </c>
      <c r="C37" s="40">
        <v>0</v>
      </c>
      <c r="D37" s="66">
        <v>50.01604300000001</v>
      </c>
      <c r="E37" s="41"/>
      <c r="F37" s="45">
        <v>40.241565999999999</v>
      </c>
      <c r="G37" s="40">
        <v>0</v>
      </c>
      <c r="H37" s="66">
        <v>40.241565999999999</v>
      </c>
      <c r="I37" s="41"/>
      <c r="J37" s="46">
        <f t="shared" si="3"/>
        <v>9.7744770000000116</v>
      </c>
      <c r="K37" s="47">
        <f t="shared" si="4"/>
        <v>0</v>
      </c>
      <c r="L37" s="41">
        <f t="shared" si="5"/>
        <v>9.7744770000000116</v>
      </c>
      <c r="M37" s="25"/>
    </row>
    <row r="38" spans="1:13" ht="14.4">
      <c r="A38" s="97" t="s">
        <v>130</v>
      </c>
      <c r="B38" s="45">
        <v>5.7749889999999997</v>
      </c>
      <c r="C38" s="40">
        <v>0</v>
      </c>
      <c r="D38" s="66">
        <v>5.7749889999999997</v>
      </c>
      <c r="E38" s="41"/>
      <c r="F38" s="45">
        <v>1.1666650000000001</v>
      </c>
      <c r="G38" s="40">
        <v>0</v>
      </c>
      <c r="H38" s="66">
        <v>1.1666650000000001</v>
      </c>
      <c r="I38" s="41"/>
      <c r="J38" s="46">
        <f t="shared" si="3"/>
        <v>4.6083239999999996</v>
      </c>
      <c r="K38" s="47">
        <f t="shared" si="4"/>
        <v>0</v>
      </c>
      <c r="L38" s="41">
        <f t="shared" si="5"/>
        <v>4.6083239999999996</v>
      </c>
      <c r="M38" s="25"/>
    </row>
    <row r="39" spans="1:13" ht="14.4">
      <c r="A39" s="54" t="s">
        <v>28</v>
      </c>
      <c r="B39" s="45">
        <v>0</v>
      </c>
      <c r="C39" s="40">
        <v>47.181162</v>
      </c>
      <c r="D39" s="66">
        <v>47.181162</v>
      </c>
      <c r="E39" s="41"/>
      <c r="F39" s="45">
        <v>0</v>
      </c>
      <c r="G39" s="40">
        <v>44.699930000000002</v>
      </c>
      <c r="H39" s="66">
        <v>44.699930000000002</v>
      </c>
      <c r="I39" s="41"/>
      <c r="J39" s="46">
        <f t="shared" si="3"/>
        <v>0</v>
      </c>
      <c r="K39" s="47">
        <f t="shared" si="4"/>
        <v>2.4812319999999985</v>
      </c>
      <c r="L39" s="41">
        <f t="shared" si="5"/>
        <v>2.4812319999999985</v>
      </c>
      <c r="M39" s="25"/>
    </row>
    <row r="40" spans="1:13" ht="14.4">
      <c r="A40" s="54" t="s">
        <v>46</v>
      </c>
      <c r="B40" s="45">
        <v>366.70490000000029</v>
      </c>
      <c r="C40" s="40">
        <v>1676.3503890000011</v>
      </c>
      <c r="D40" s="66">
        <v>2043.0552890000013</v>
      </c>
      <c r="E40" s="41"/>
      <c r="F40" s="45">
        <v>298.91345500000006</v>
      </c>
      <c r="G40" s="40">
        <v>1653.6512430000002</v>
      </c>
      <c r="H40" s="66">
        <v>1952.5646980000004</v>
      </c>
      <c r="I40" s="41"/>
      <c r="J40" s="46">
        <f t="shared" si="3"/>
        <v>67.791445000000238</v>
      </c>
      <c r="K40" s="47">
        <f t="shared" si="4"/>
        <v>22.699146000000837</v>
      </c>
      <c r="L40" s="41">
        <f t="shared" si="5"/>
        <v>90.490591000000904</v>
      </c>
      <c r="M40" s="25"/>
    </row>
    <row r="41" spans="1:13" ht="14.4">
      <c r="A41" s="54" t="s">
        <v>23</v>
      </c>
      <c r="B41" s="45">
        <v>0</v>
      </c>
      <c r="C41" s="40">
        <v>1.999997</v>
      </c>
      <c r="D41" s="66">
        <v>1.999997</v>
      </c>
      <c r="E41" s="41"/>
      <c r="F41" s="45">
        <v>0</v>
      </c>
      <c r="G41" s="40">
        <v>1.999997</v>
      </c>
      <c r="H41" s="66">
        <v>1.999997</v>
      </c>
      <c r="I41" s="41"/>
      <c r="J41" s="46">
        <f t="shared" si="3"/>
        <v>0</v>
      </c>
      <c r="K41" s="47">
        <f t="shared" si="4"/>
        <v>0</v>
      </c>
      <c r="L41" s="41">
        <f t="shared" si="5"/>
        <v>0</v>
      </c>
      <c r="M41" s="25"/>
    </row>
    <row r="42" spans="1:13" ht="14.4">
      <c r="A42" s="54" t="s">
        <v>10</v>
      </c>
      <c r="B42" s="45">
        <v>0</v>
      </c>
      <c r="C42" s="40">
        <v>318.56052300000005</v>
      </c>
      <c r="D42" s="66">
        <v>318.56052300000005</v>
      </c>
      <c r="E42" s="41"/>
      <c r="F42" s="45">
        <v>0</v>
      </c>
      <c r="G42" s="40">
        <v>303.27246400000001</v>
      </c>
      <c r="H42" s="66">
        <v>303.27246400000001</v>
      </c>
      <c r="I42" s="41"/>
      <c r="J42" s="46">
        <f t="shared" si="3"/>
        <v>0</v>
      </c>
      <c r="K42" s="47">
        <f t="shared" si="4"/>
        <v>15.288059000000032</v>
      </c>
      <c r="L42" s="41">
        <f t="shared" si="5"/>
        <v>15.288059000000032</v>
      </c>
      <c r="M42" s="25"/>
    </row>
    <row r="43" spans="1:13" ht="14.4">
      <c r="A43" s="54" t="s">
        <v>30</v>
      </c>
      <c r="B43" s="45">
        <v>49.626004999999999</v>
      </c>
      <c r="C43" s="40">
        <v>2.9499520000000032</v>
      </c>
      <c r="D43" s="66">
        <v>52.575957000000002</v>
      </c>
      <c r="E43" s="41"/>
      <c r="F43" s="45">
        <v>50.961357</v>
      </c>
      <c r="G43" s="40">
        <v>0</v>
      </c>
      <c r="H43" s="66">
        <v>50.961357</v>
      </c>
      <c r="I43" s="41"/>
      <c r="J43" s="46">
        <f t="shared" si="3"/>
        <v>-1.3353520000000003</v>
      </c>
      <c r="K43" s="47">
        <f t="shared" si="4"/>
        <v>2.9499520000000032</v>
      </c>
      <c r="L43" s="41">
        <f t="shared" si="5"/>
        <v>1.6146000000000029</v>
      </c>
      <c r="M43" s="25"/>
    </row>
    <row r="44" spans="1:13" ht="14.4">
      <c r="A44" s="54" t="s">
        <v>91</v>
      </c>
      <c r="B44" s="45">
        <v>5212.6914979999956</v>
      </c>
      <c r="C44" s="40">
        <v>2978.8551189999998</v>
      </c>
      <c r="D44" s="66">
        <v>8191.5466169999954</v>
      </c>
      <c r="E44" s="41"/>
      <c r="F44" s="45">
        <v>4726.1183249999985</v>
      </c>
      <c r="G44" s="40">
        <v>2868.7429189999993</v>
      </c>
      <c r="H44" s="66">
        <v>7594.8612439999979</v>
      </c>
      <c r="I44" s="41"/>
      <c r="J44" s="46">
        <f t="shared" si="3"/>
        <v>486.57317299999704</v>
      </c>
      <c r="K44" s="47">
        <f t="shared" si="4"/>
        <v>110.11220000000048</v>
      </c>
      <c r="L44" s="41">
        <f t="shared" si="5"/>
        <v>596.68537299999753</v>
      </c>
      <c r="M44" s="25"/>
    </row>
    <row r="45" spans="1:13" ht="14.4">
      <c r="A45" s="54" t="s">
        <v>31</v>
      </c>
      <c r="B45" s="45">
        <v>7.6237349999999999</v>
      </c>
      <c r="C45" s="40">
        <v>1.1101010000000002</v>
      </c>
      <c r="D45" s="66">
        <v>8.7338360000000002</v>
      </c>
      <c r="E45" s="41"/>
      <c r="F45" s="45">
        <v>6.8874849999999999</v>
      </c>
      <c r="G45" s="40">
        <v>1.2354099999999999</v>
      </c>
      <c r="H45" s="66">
        <v>8.1228949999999998</v>
      </c>
      <c r="I45" s="41"/>
      <c r="J45" s="46">
        <f t="shared" si="3"/>
        <v>0.73625000000000007</v>
      </c>
      <c r="K45" s="47">
        <f t="shared" si="4"/>
        <v>-0.12530899999999967</v>
      </c>
      <c r="L45" s="41">
        <f t="shared" si="5"/>
        <v>0.6109410000000004</v>
      </c>
      <c r="M45" s="25"/>
    </row>
    <row r="46" spans="1:13" ht="14.4">
      <c r="A46" s="54" t="s">
        <v>32</v>
      </c>
      <c r="B46" s="45">
        <v>0</v>
      </c>
      <c r="C46" s="40">
        <v>46.408183000000001</v>
      </c>
      <c r="D46" s="66">
        <v>46.408183000000001</v>
      </c>
      <c r="E46" s="41"/>
      <c r="F46" s="45">
        <v>0</v>
      </c>
      <c r="G46" s="40">
        <v>40.784298999999997</v>
      </c>
      <c r="H46" s="66">
        <v>40.784298999999997</v>
      </c>
      <c r="I46" s="41"/>
      <c r="J46" s="46">
        <f t="shared" si="3"/>
        <v>0</v>
      </c>
      <c r="K46" s="47">
        <f t="shared" si="4"/>
        <v>5.6238840000000039</v>
      </c>
      <c r="L46" s="41">
        <f t="shared" si="5"/>
        <v>5.6238840000000039</v>
      </c>
      <c r="M46" s="25"/>
    </row>
    <row r="47" spans="1:13" ht="14.4">
      <c r="A47" s="54" t="s">
        <v>13</v>
      </c>
      <c r="B47" s="45">
        <v>0</v>
      </c>
      <c r="C47" s="40">
        <v>40.991168999999999</v>
      </c>
      <c r="D47" s="66">
        <v>40.991168999999999</v>
      </c>
      <c r="E47" s="41"/>
      <c r="F47" s="45">
        <v>0</v>
      </c>
      <c r="G47" s="40">
        <v>43.353009</v>
      </c>
      <c r="H47" s="66">
        <v>43.353009</v>
      </c>
      <c r="I47" s="41"/>
      <c r="J47" s="46">
        <f t="shared" si="3"/>
        <v>0</v>
      </c>
      <c r="K47" s="47">
        <f t="shared" si="4"/>
        <v>-2.3618400000000008</v>
      </c>
      <c r="L47" s="41">
        <f t="shared" si="5"/>
        <v>-2.3618400000000008</v>
      </c>
      <c r="M47" s="25"/>
    </row>
    <row r="48" spans="1:13" ht="14.4">
      <c r="A48" s="54" t="s">
        <v>12</v>
      </c>
      <c r="B48" s="45">
        <v>54.959845999999999</v>
      </c>
      <c r="C48" s="40">
        <v>556.29965700000014</v>
      </c>
      <c r="D48" s="66">
        <v>611.25950300000011</v>
      </c>
      <c r="E48" s="41"/>
      <c r="F48" s="45">
        <v>32.488993000000001</v>
      </c>
      <c r="G48" s="40">
        <v>450.15126600000002</v>
      </c>
      <c r="H48" s="66">
        <v>482.64025900000001</v>
      </c>
      <c r="I48" s="41"/>
      <c r="J48" s="46">
        <f t="shared" si="3"/>
        <v>22.470852999999998</v>
      </c>
      <c r="K48" s="47">
        <f t="shared" si="4"/>
        <v>106.14839100000012</v>
      </c>
      <c r="L48" s="41">
        <f t="shared" si="5"/>
        <v>128.61924400000009</v>
      </c>
      <c r="M48" s="25"/>
    </row>
    <row r="49" spans="1:13" ht="14.4">
      <c r="A49" s="97" t="s">
        <v>139</v>
      </c>
      <c r="B49" s="45">
        <v>3.411454</v>
      </c>
      <c r="C49" s="40">
        <v>0</v>
      </c>
      <c r="D49" s="66">
        <v>3.411454</v>
      </c>
      <c r="E49" s="41"/>
      <c r="F49" s="40">
        <v>0</v>
      </c>
      <c r="G49" s="40">
        <v>0</v>
      </c>
      <c r="H49" s="45">
        <v>0</v>
      </c>
      <c r="I49" s="41"/>
      <c r="J49" s="46">
        <f t="shared" si="3"/>
        <v>3.411454</v>
      </c>
      <c r="K49" s="47">
        <f t="shared" si="4"/>
        <v>0</v>
      </c>
      <c r="L49" s="41">
        <f t="shared" si="5"/>
        <v>3.411454</v>
      </c>
      <c r="M49" s="25"/>
    </row>
    <row r="50" spans="1:13" ht="14.4">
      <c r="A50" s="54" t="s">
        <v>110</v>
      </c>
      <c r="B50" s="45">
        <v>4.714575</v>
      </c>
      <c r="C50" s="40">
        <v>0</v>
      </c>
      <c r="D50" s="66">
        <v>4.714575</v>
      </c>
      <c r="E50" s="41"/>
      <c r="F50" s="45">
        <v>4.3260350000000001</v>
      </c>
      <c r="G50" s="40">
        <v>0</v>
      </c>
      <c r="H50" s="66">
        <v>4.3260350000000001</v>
      </c>
      <c r="I50" s="41"/>
      <c r="J50" s="46">
        <f t="shared" si="3"/>
        <v>0.38853999999999989</v>
      </c>
      <c r="K50" s="47">
        <f t="shared" si="4"/>
        <v>0</v>
      </c>
      <c r="L50" s="41">
        <f t="shared" si="5"/>
        <v>0.38853999999999989</v>
      </c>
      <c r="M50" s="25"/>
    </row>
    <row r="51" spans="1:13" ht="14.4">
      <c r="A51" s="54" t="s">
        <v>25</v>
      </c>
      <c r="B51" s="45">
        <v>0</v>
      </c>
      <c r="C51" s="40">
        <v>147.61930699999999</v>
      </c>
      <c r="D51" s="66">
        <v>147.61930699999999</v>
      </c>
      <c r="E51" s="41"/>
      <c r="F51" s="45">
        <v>0</v>
      </c>
      <c r="G51" s="40">
        <v>146.48180300000001</v>
      </c>
      <c r="H51" s="66">
        <v>146.48180300000001</v>
      </c>
      <c r="I51" s="41"/>
      <c r="J51" s="46">
        <f t="shared" si="3"/>
        <v>0</v>
      </c>
      <c r="K51" s="47">
        <f t="shared" si="4"/>
        <v>1.1375039999999785</v>
      </c>
      <c r="L51" s="41">
        <f t="shared" si="5"/>
        <v>1.1375039999999785</v>
      </c>
      <c r="M51" s="25"/>
    </row>
    <row r="52" spans="1:13" ht="14.4">
      <c r="A52" s="54" t="s">
        <v>55</v>
      </c>
      <c r="B52" s="45">
        <v>0</v>
      </c>
      <c r="C52" s="40">
        <v>2.9999950000000002</v>
      </c>
      <c r="D52" s="66">
        <v>2.9999950000000002</v>
      </c>
      <c r="E52" s="41"/>
      <c r="F52" s="45">
        <v>0</v>
      </c>
      <c r="G52" s="40">
        <v>3.0083280000000001</v>
      </c>
      <c r="H52" s="66">
        <v>3.0083280000000001</v>
      </c>
      <c r="I52" s="41"/>
      <c r="J52" s="46">
        <f t="shared" si="3"/>
        <v>0</v>
      </c>
      <c r="K52" s="47">
        <f t="shared" si="4"/>
        <v>-8.3329999999999238E-3</v>
      </c>
      <c r="L52" s="41">
        <f t="shared" si="5"/>
        <v>-8.3329999999999238E-3</v>
      </c>
      <c r="M52" s="25"/>
    </row>
    <row r="53" spans="1:13" ht="14.4">
      <c r="A53" s="54" t="s">
        <v>48</v>
      </c>
      <c r="B53" s="45">
        <v>0</v>
      </c>
      <c r="C53" s="40">
        <v>21.040586000000001</v>
      </c>
      <c r="D53" s="66">
        <v>21.040586000000001</v>
      </c>
      <c r="E53" s="41"/>
      <c r="F53" s="45">
        <v>0</v>
      </c>
      <c r="G53" s="40">
        <v>22.209337999999999</v>
      </c>
      <c r="H53" s="66">
        <v>22.209337999999999</v>
      </c>
      <c r="I53" s="41"/>
      <c r="J53" s="46">
        <f t="shared" si="3"/>
        <v>0</v>
      </c>
      <c r="K53" s="47">
        <f t="shared" si="4"/>
        <v>-1.1687519999999978</v>
      </c>
      <c r="L53" s="41">
        <f t="shared" si="5"/>
        <v>-1.1687519999999978</v>
      </c>
      <c r="M53" s="25"/>
    </row>
    <row r="54" spans="1:13" ht="14.4">
      <c r="A54" s="54" t="s">
        <v>68</v>
      </c>
      <c r="B54" s="45">
        <v>57.39526</v>
      </c>
      <c r="C54" s="40">
        <v>330.76534099999998</v>
      </c>
      <c r="D54" s="66">
        <v>388.16060099999999</v>
      </c>
      <c r="E54" s="41"/>
      <c r="F54" s="45">
        <v>54.468138999999994</v>
      </c>
      <c r="G54" s="40">
        <v>338.15545300000002</v>
      </c>
      <c r="H54" s="66">
        <v>392.62359200000003</v>
      </c>
      <c r="I54" s="41"/>
      <c r="J54" s="46">
        <f t="shared" si="3"/>
        <v>2.9271210000000067</v>
      </c>
      <c r="K54" s="47">
        <f t="shared" si="4"/>
        <v>-7.3901120000000446</v>
      </c>
      <c r="L54" s="41">
        <f t="shared" si="5"/>
        <v>-4.462991000000045</v>
      </c>
      <c r="M54" s="25"/>
    </row>
    <row r="55" spans="1:13" ht="14.4">
      <c r="A55" s="54" t="s">
        <v>125</v>
      </c>
      <c r="B55" s="45">
        <v>64.475266000000005</v>
      </c>
      <c r="C55" s="40">
        <v>2767.9431880000016</v>
      </c>
      <c r="D55" s="66">
        <v>2832.4184540000015</v>
      </c>
      <c r="E55" s="41"/>
      <c r="F55" s="45">
        <v>46.65457700000001</v>
      </c>
      <c r="G55" s="40">
        <v>2598.3409459999989</v>
      </c>
      <c r="H55" s="66">
        <v>2644.9955229999987</v>
      </c>
      <c r="I55" s="41"/>
      <c r="J55" s="46">
        <f t="shared" si="3"/>
        <v>17.820688999999994</v>
      </c>
      <c r="K55" s="47">
        <f t="shared" si="4"/>
        <v>169.60224200000266</v>
      </c>
      <c r="L55" s="41">
        <f t="shared" si="5"/>
        <v>187.42293100000279</v>
      </c>
      <c r="M55" s="25"/>
    </row>
    <row r="56" spans="1:13" ht="14.4">
      <c r="A56" s="54" t="s">
        <v>93</v>
      </c>
      <c r="B56" s="45">
        <v>132.84075199999998</v>
      </c>
      <c r="C56" s="40">
        <v>144.96726699999996</v>
      </c>
      <c r="D56" s="66">
        <v>277.80801899999994</v>
      </c>
      <c r="E56" s="41"/>
      <c r="F56" s="45">
        <v>185.76499700000002</v>
      </c>
      <c r="G56" s="40">
        <v>87.634361999999982</v>
      </c>
      <c r="H56" s="66">
        <v>273.399359</v>
      </c>
      <c r="I56" s="41"/>
      <c r="J56" s="46">
        <f t="shared" si="3"/>
        <v>-52.924245000000042</v>
      </c>
      <c r="K56" s="47">
        <f t="shared" si="4"/>
        <v>57.332904999999982</v>
      </c>
      <c r="L56" s="41">
        <f t="shared" si="5"/>
        <v>4.4086599999999407</v>
      </c>
      <c r="M56" s="25"/>
    </row>
    <row r="57" spans="1:13" ht="14.4">
      <c r="A57" s="54" t="s">
        <v>29</v>
      </c>
      <c r="B57" s="45">
        <v>231.87960200000001</v>
      </c>
      <c r="C57" s="40">
        <v>135.95807599999998</v>
      </c>
      <c r="D57" s="66">
        <v>367.83767799999998</v>
      </c>
      <c r="E57" s="41"/>
      <c r="F57" s="45">
        <v>200.84749500000001</v>
      </c>
      <c r="G57" s="40">
        <v>125.71976500000002</v>
      </c>
      <c r="H57" s="66">
        <v>326.56726000000003</v>
      </c>
      <c r="I57" s="41"/>
      <c r="J57" s="46">
        <f t="shared" si="3"/>
        <v>31.032106999999996</v>
      </c>
      <c r="K57" s="47">
        <f t="shared" si="4"/>
        <v>10.238310999999953</v>
      </c>
      <c r="L57" s="41">
        <f t="shared" si="5"/>
        <v>41.27041799999995</v>
      </c>
      <c r="M57" s="25"/>
    </row>
    <row r="58" spans="1:13" ht="14.4">
      <c r="A58" s="97" t="s">
        <v>140</v>
      </c>
      <c r="B58" s="45">
        <v>0</v>
      </c>
      <c r="C58" s="40">
        <v>1.2729159999999999</v>
      </c>
      <c r="D58" s="66">
        <v>1.2729159999999999</v>
      </c>
      <c r="E58" s="41"/>
      <c r="F58" s="40">
        <v>0</v>
      </c>
      <c r="G58" s="40">
        <v>0</v>
      </c>
      <c r="H58" s="45">
        <v>0</v>
      </c>
      <c r="I58" s="41"/>
      <c r="J58" s="46">
        <f t="shared" si="3"/>
        <v>0</v>
      </c>
      <c r="K58" s="47">
        <f t="shared" si="4"/>
        <v>1.2729159999999999</v>
      </c>
      <c r="L58" s="41">
        <f t="shared" si="5"/>
        <v>1.2729159999999999</v>
      </c>
      <c r="M58" s="25"/>
    </row>
    <row r="59" spans="1:13" ht="14.4">
      <c r="A59" s="54" t="s">
        <v>20</v>
      </c>
      <c r="B59" s="45">
        <v>125.02084399999998</v>
      </c>
      <c r="C59" s="40">
        <v>51.983407</v>
      </c>
      <c r="D59" s="66">
        <v>177.00425099999998</v>
      </c>
      <c r="E59" s="41"/>
      <c r="F59" s="45">
        <v>116.50543999999999</v>
      </c>
      <c r="G59" s="40">
        <v>55.099278000000027</v>
      </c>
      <c r="H59" s="66">
        <v>171.60471800000002</v>
      </c>
      <c r="I59" s="41"/>
      <c r="J59" s="46">
        <f t="shared" si="3"/>
        <v>8.5154039999999895</v>
      </c>
      <c r="K59" s="47">
        <f t="shared" si="4"/>
        <v>-3.1158710000000269</v>
      </c>
      <c r="L59" s="41">
        <f t="shared" si="5"/>
        <v>5.3995329999999626</v>
      </c>
      <c r="M59" s="25"/>
    </row>
    <row r="60" spans="1:13" ht="14.4">
      <c r="A60" s="54" t="s">
        <v>88</v>
      </c>
      <c r="B60" s="45">
        <v>0</v>
      </c>
      <c r="C60" s="40">
        <v>204.29278300000001</v>
      </c>
      <c r="D60" s="66">
        <v>204.29278300000001</v>
      </c>
      <c r="E60" s="41"/>
      <c r="F60" s="45">
        <v>0</v>
      </c>
      <c r="G60" s="40">
        <v>190.816799</v>
      </c>
      <c r="H60" s="66">
        <v>190.816799</v>
      </c>
      <c r="I60" s="41"/>
      <c r="J60" s="46">
        <f t="shared" si="3"/>
        <v>0</v>
      </c>
      <c r="K60" s="47">
        <f t="shared" si="4"/>
        <v>13.475984000000011</v>
      </c>
      <c r="L60" s="41">
        <f t="shared" si="5"/>
        <v>13.475984000000011</v>
      </c>
      <c r="M60" s="25"/>
    </row>
    <row r="61" spans="1:13" ht="14.4">
      <c r="A61" s="54" t="s">
        <v>73</v>
      </c>
      <c r="B61" s="45">
        <v>553.61514299999988</v>
      </c>
      <c r="C61" s="40">
        <v>1883.7939639999995</v>
      </c>
      <c r="D61" s="66">
        <v>2437.4091069999995</v>
      </c>
      <c r="E61" s="41"/>
      <c r="F61" s="45">
        <v>497.79593399999987</v>
      </c>
      <c r="G61" s="40">
        <v>1843.0977720000001</v>
      </c>
      <c r="H61" s="66">
        <v>2340.8937059999998</v>
      </c>
      <c r="I61" s="41"/>
      <c r="J61" s="46">
        <f t="shared" si="3"/>
        <v>55.819209000000001</v>
      </c>
      <c r="K61" s="47">
        <f t="shared" si="4"/>
        <v>40.696191999999428</v>
      </c>
      <c r="L61" s="41">
        <f t="shared" si="5"/>
        <v>96.515400999999656</v>
      </c>
      <c r="M61" s="25"/>
    </row>
    <row r="62" spans="1:13" ht="14.4">
      <c r="A62" s="54" t="s">
        <v>49</v>
      </c>
      <c r="B62" s="45">
        <v>0</v>
      </c>
      <c r="C62" s="40">
        <v>43.002006999999999</v>
      </c>
      <c r="D62" s="66">
        <v>43.002006999999999</v>
      </c>
      <c r="E62" s="41"/>
      <c r="F62" s="45">
        <v>0</v>
      </c>
      <c r="G62" s="40">
        <v>37.049410000000002</v>
      </c>
      <c r="H62" s="66">
        <v>37.049410000000002</v>
      </c>
      <c r="I62" s="41"/>
      <c r="J62" s="46">
        <f t="shared" si="3"/>
        <v>0</v>
      </c>
      <c r="K62" s="47">
        <f t="shared" si="4"/>
        <v>5.9525969999999973</v>
      </c>
      <c r="L62" s="41">
        <f t="shared" si="5"/>
        <v>5.9525969999999973</v>
      </c>
      <c r="M62" s="25"/>
    </row>
    <row r="63" spans="1:13" ht="14.4">
      <c r="A63" s="54" t="s">
        <v>111</v>
      </c>
      <c r="B63" s="45">
        <v>0</v>
      </c>
      <c r="C63" s="40">
        <v>2.3999959999999998</v>
      </c>
      <c r="D63" s="66">
        <v>2.3999959999999998</v>
      </c>
      <c r="E63" s="41"/>
      <c r="F63" s="45">
        <v>0</v>
      </c>
      <c r="G63" s="40">
        <v>2.9692660000000002</v>
      </c>
      <c r="H63" s="66">
        <v>2.9692660000000002</v>
      </c>
      <c r="I63" s="41"/>
      <c r="J63" s="46">
        <f t="shared" si="3"/>
        <v>0</v>
      </c>
      <c r="K63" s="47">
        <f t="shared" si="4"/>
        <v>-0.56927000000000039</v>
      </c>
      <c r="L63" s="41">
        <f t="shared" si="5"/>
        <v>-0.56927000000000039</v>
      </c>
      <c r="M63" s="25"/>
    </row>
    <row r="64" spans="1:13" ht="14.4">
      <c r="A64" s="54" t="s">
        <v>22</v>
      </c>
      <c r="B64" s="45">
        <v>44.383854999999997</v>
      </c>
      <c r="C64" s="40">
        <v>46.331524000000002</v>
      </c>
      <c r="D64" s="66">
        <v>90.715378999999999</v>
      </c>
      <c r="E64" s="41"/>
      <c r="F64" s="45">
        <v>37.278883999999991</v>
      </c>
      <c r="G64" s="40">
        <v>47.54637799999999</v>
      </c>
      <c r="H64" s="66">
        <v>84.825261999999981</v>
      </c>
      <c r="I64" s="41"/>
      <c r="J64" s="46">
        <f t="shared" si="3"/>
        <v>7.1049710000000061</v>
      </c>
      <c r="K64" s="47">
        <f t="shared" si="4"/>
        <v>-1.2148539999999883</v>
      </c>
      <c r="L64" s="41">
        <f t="shared" si="5"/>
        <v>5.8901170000000178</v>
      </c>
      <c r="M64" s="25"/>
    </row>
    <row r="65" spans="1:13" ht="14.4">
      <c r="A65" s="54" t="s">
        <v>122</v>
      </c>
      <c r="B65" s="45">
        <v>1.1666639999999999</v>
      </c>
      <c r="C65" s="40">
        <v>0</v>
      </c>
      <c r="D65" s="66">
        <v>1.1666639999999999</v>
      </c>
      <c r="E65" s="41"/>
      <c r="F65" s="45">
        <v>0.99999899999999997</v>
      </c>
      <c r="G65" s="40">
        <v>0</v>
      </c>
      <c r="H65" s="66">
        <v>0.99999899999999997</v>
      </c>
      <c r="I65" s="41"/>
      <c r="J65" s="46">
        <f t="shared" si="3"/>
        <v>0.16666499999999995</v>
      </c>
      <c r="K65" s="47">
        <f t="shared" si="4"/>
        <v>0</v>
      </c>
      <c r="L65" s="41">
        <f t="shared" si="5"/>
        <v>0.16666499999999995</v>
      </c>
      <c r="M65" s="25"/>
    </row>
    <row r="66" spans="1:13" ht="14.4">
      <c r="A66" s="54" t="s">
        <v>95</v>
      </c>
      <c r="B66" s="45">
        <v>23.849951000000001</v>
      </c>
      <c r="C66" s="40">
        <v>0</v>
      </c>
      <c r="D66" s="66">
        <v>23.849951000000001</v>
      </c>
      <c r="E66" s="41"/>
      <c r="F66" s="45">
        <v>17.292152000000002</v>
      </c>
      <c r="G66" s="40">
        <v>0</v>
      </c>
      <c r="H66" s="66">
        <v>17.292152000000002</v>
      </c>
      <c r="I66" s="41"/>
      <c r="J66" s="46">
        <f t="shared" si="3"/>
        <v>6.5577989999999993</v>
      </c>
      <c r="K66" s="47">
        <f t="shared" si="4"/>
        <v>0</v>
      </c>
      <c r="L66" s="41">
        <f t="shared" si="5"/>
        <v>6.5577989999999993</v>
      </c>
      <c r="M66" s="25"/>
    </row>
    <row r="67" spans="1:13" ht="14.4">
      <c r="A67" s="54" t="s">
        <v>123</v>
      </c>
      <c r="B67" s="45">
        <v>6.3333209999999998</v>
      </c>
      <c r="C67" s="40">
        <v>0</v>
      </c>
      <c r="D67" s="66">
        <v>6.3333209999999998</v>
      </c>
      <c r="E67" s="41"/>
      <c r="F67" s="45">
        <v>6.4895719999999999</v>
      </c>
      <c r="G67" s="40">
        <v>0</v>
      </c>
      <c r="H67" s="66">
        <v>6.4895719999999999</v>
      </c>
      <c r="I67" s="41"/>
      <c r="J67" s="46">
        <f t="shared" si="3"/>
        <v>-0.15625100000000014</v>
      </c>
      <c r="K67" s="47">
        <f t="shared" si="4"/>
        <v>0</v>
      </c>
      <c r="L67" s="41">
        <f t="shared" si="5"/>
        <v>-0.15625100000000014</v>
      </c>
      <c r="M67" s="25"/>
    </row>
    <row r="68" spans="1:13" ht="14.4">
      <c r="A68" s="54" t="s">
        <v>40</v>
      </c>
      <c r="B68" s="45">
        <v>5.3624859999999996</v>
      </c>
      <c r="C68" s="40">
        <v>0</v>
      </c>
      <c r="D68" s="66">
        <v>5.3624859999999996</v>
      </c>
      <c r="E68" s="41"/>
      <c r="F68" s="45">
        <v>4.1666569999999998</v>
      </c>
      <c r="G68" s="40">
        <v>0</v>
      </c>
      <c r="H68" s="66">
        <v>4.1666569999999998</v>
      </c>
      <c r="I68" s="41"/>
      <c r="J68" s="46">
        <f t="shared" si="3"/>
        <v>1.1958289999999998</v>
      </c>
      <c r="K68" s="47">
        <f t="shared" si="4"/>
        <v>0</v>
      </c>
      <c r="L68" s="41">
        <f t="shared" si="5"/>
        <v>1.1958289999999998</v>
      </c>
      <c r="M68" s="25"/>
    </row>
    <row r="69" spans="1:13" ht="14.4">
      <c r="A69" s="54" t="s">
        <v>53</v>
      </c>
      <c r="B69" s="45">
        <v>0</v>
      </c>
      <c r="C69" s="40">
        <v>1.4802070000000001</v>
      </c>
      <c r="D69" s="66">
        <v>1.4802070000000001</v>
      </c>
      <c r="E69" s="41"/>
      <c r="F69" s="45">
        <v>0</v>
      </c>
      <c r="G69" s="40">
        <v>1.5125</v>
      </c>
      <c r="H69" s="66">
        <v>1.5125</v>
      </c>
      <c r="I69" s="41"/>
      <c r="J69" s="46">
        <f t="shared" si="3"/>
        <v>0</v>
      </c>
      <c r="K69" s="47">
        <f t="shared" si="4"/>
        <v>-3.2292999999999905E-2</v>
      </c>
      <c r="L69" s="41">
        <f t="shared" si="5"/>
        <v>-3.2292999999999905E-2</v>
      </c>
      <c r="M69" s="25"/>
    </row>
    <row r="70" spans="1:13" ht="14.4">
      <c r="A70" s="54" t="s">
        <v>71</v>
      </c>
      <c r="B70" s="45">
        <v>14.922891999999999</v>
      </c>
      <c r="C70" s="40">
        <v>0</v>
      </c>
      <c r="D70" s="66">
        <v>14.922891999999999</v>
      </c>
      <c r="E70" s="41"/>
      <c r="F70" s="45">
        <v>14.716637</v>
      </c>
      <c r="G70" s="40">
        <v>0</v>
      </c>
      <c r="H70" s="66">
        <v>14.716637</v>
      </c>
      <c r="I70" s="41"/>
      <c r="J70" s="46">
        <f t="shared" si="3"/>
        <v>0.20625499999999874</v>
      </c>
      <c r="K70" s="47">
        <f t="shared" si="4"/>
        <v>0</v>
      </c>
      <c r="L70" s="41">
        <f t="shared" si="5"/>
        <v>0.20625499999999874</v>
      </c>
      <c r="M70" s="25"/>
    </row>
    <row r="71" spans="1:13" ht="14.4">
      <c r="A71" s="54" t="s">
        <v>96</v>
      </c>
      <c r="B71" s="45">
        <v>59.105856999999986</v>
      </c>
      <c r="C71" s="40">
        <v>1.8869040000000012</v>
      </c>
      <c r="D71" s="66">
        <v>60.992760999999987</v>
      </c>
      <c r="E71" s="41"/>
      <c r="F71" s="45">
        <v>58.462339</v>
      </c>
      <c r="G71" s="40">
        <v>1.8182619999999972</v>
      </c>
      <c r="H71" s="66">
        <v>60.280600999999997</v>
      </c>
      <c r="I71" s="41"/>
      <c r="J71" s="46">
        <f t="shared" si="3"/>
        <v>0.64351799999998605</v>
      </c>
      <c r="K71" s="47">
        <f t="shared" si="4"/>
        <v>6.8642000000004089E-2</v>
      </c>
      <c r="L71" s="41">
        <f t="shared" si="5"/>
        <v>0.71215999999999013</v>
      </c>
      <c r="M71" s="25"/>
    </row>
    <row r="72" spans="1:13" ht="14.4">
      <c r="A72" s="54" t="s">
        <v>50</v>
      </c>
      <c r="B72" s="45">
        <v>0.118328</v>
      </c>
      <c r="C72" s="40">
        <v>22.881615</v>
      </c>
      <c r="D72" s="66">
        <v>22.999943000000002</v>
      </c>
      <c r="E72" s="41"/>
      <c r="F72" s="45">
        <v>1.2500000000000001E-2</v>
      </c>
      <c r="G72" s="40">
        <v>21.570260999999999</v>
      </c>
      <c r="H72" s="66">
        <v>21.582760999999998</v>
      </c>
      <c r="I72" s="41"/>
      <c r="J72" s="46">
        <f t="shared" si="3"/>
        <v>0.10582800000000001</v>
      </c>
      <c r="K72" s="47">
        <f t="shared" si="4"/>
        <v>1.3113540000000015</v>
      </c>
      <c r="L72" s="41">
        <f t="shared" si="5"/>
        <v>1.4171820000000039</v>
      </c>
      <c r="M72" s="25"/>
    </row>
    <row r="73" spans="1:13" ht="14.4">
      <c r="A73" s="54" t="s">
        <v>60</v>
      </c>
      <c r="B73" s="45">
        <v>0</v>
      </c>
      <c r="C73" s="40">
        <v>3.9999910000000001</v>
      </c>
      <c r="D73" s="66">
        <v>3.9999910000000001</v>
      </c>
      <c r="E73" s="41"/>
      <c r="F73" s="45">
        <v>0</v>
      </c>
      <c r="G73" s="40">
        <v>3.6854110000000002</v>
      </c>
      <c r="H73" s="66">
        <v>3.6854110000000002</v>
      </c>
      <c r="I73" s="41"/>
      <c r="J73" s="46">
        <f t="shared" ref="J73:J92" si="6">B73-F73</f>
        <v>0</v>
      </c>
      <c r="K73" s="47">
        <f t="shared" ref="K73:K92" si="7">C73-G73</f>
        <v>0.31457999999999986</v>
      </c>
      <c r="L73" s="41">
        <f t="shared" ref="L73:L92" si="8">D73-H73</f>
        <v>0.31457999999999986</v>
      </c>
      <c r="M73" s="25"/>
    </row>
    <row r="74" spans="1:13" ht="14.4">
      <c r="A74" s="54" t="s">
        <v>97</v>
      </c>
      <c r="B74" s="45">
        <v>0</v>
      </c>
      <c r="C74" s="40">
        <v>0.99999800000000005</v>
      </c>
      <c r="D74" s="66">
        <v>0.99999800000000005</v>
      </c>
      <c r="E74" s="41"/>
      <c r="F74" s="45">
        <v>0</v>
      </c>
      <c r="G74" s="40">
        <v>0.99999899999999997</v>
      </c>
      <c r="H74" s="66">
        <v>0.99999899999999997</v>
      </c>
      <c r="I74" s="41"/>
      <c r="J74" s="46">
        <f t="shared" si="6"/>
        <v>0</v>
      </c>
      <c r="K74" s="47">
        <f t="shared" si="7"/>
        <v>-9.9999999991773336E-7</v>
      </c>
      <c r="L74" s="41">
        <f t="shared" si="8"/>
        <v>-9.9999999991773336E-7</v>
      </c>
      <c r="M74" s="25"/>
    </row>
    <row r="75" spans="1:13" ht="14.4">
      <c r="A75" s="54" t="s">
        <v>74</v>
      </c>
      <c r="B75" s="45">
        <v>60.29261799999999</v>
      </c>
      <c r="C75" s="40">
        <v>959.09372300000075</v>
      </c>
      <c r="D75" s="66">
        <v>1019.3863410000007</v>
      </c>
      <c r="E75" s="41"/>
      <c r="F75" s="45">
        <v>26.768403999999997</v>
      </c>
      <c r="G75" s="40">
        <v>861.30634999999984</v>
      </c>
      <c r="H75" s="66">
        <v>888.07475399999987</v>
      </c>
      <c r="I75" s="41"/>
      <c r="J75" s="46">
        <f t="shared" si="6"/>
        <v>33.524213999999994</v>
      </c>
      <c r="K75" s="47">
        <f t="shared" si="7"/>
        <v>97.787373000000912</v>
      </c>
      <c r="L75" s="41">
        <f t="shared" si="8"/>
        <v>131.31158700000083</v>
      </c>
      <c r="M75" s="25"/>
    </row>
    <row r="76" spans="1:13" ht="14.4">
      <c r="A76" s="54" t="s">
        <v>16</v>
      </c>
      <c r="B76" s="45">
        <v>3.9999920000000002</v>
      </c>
      <c r="C76" s="40">
        <v>0</v>
      </c>
      <c r="D76" s="66">
        <v>3.9999920000000002</v>
      </c>
      <c r="E76" s="41"/>
      <c r="F76" s="45">
        <v>3.2317629999999999</v>
      </c>
      <c r="G76" s="40">
        <v>0</v>
      </c>
      <c r="H76" s="66">
        <v>3.2317629999999999</v>
      </c>
      <c r="I76" s="41"/>
      <c r="J76" s="46">
        <f t="shared" si="6"/>
        <v>0.76822900000000027</v>
      </c>
      <c r="K76" s="47">
        <f t="shared" si="7"/>
        <v>0</v>
      </c>
      <c r="L76" s="41">
        <f t="shared" si="8"/>
        <v>0.76822900000000027</v>
      </c>
      <c r="M76" s="25"/>
    </row>
    <row r="77" spans="1:13" ht="14.4">
      <c r="A77" s="55" t="s">
        <v>109</v>
      </c>
      <c r="B77" s="45">
        <v>25.612471000000003</v>
      </c>
      <c r="C77" s="40">
        <v>0</v>
      </c>
      <c r="D77" s="66">
        <v>25.612471000000003</v>
      </c>
      <c r="E77" s="48"/>
      <c r="F77" s="45">
        <v>24.597342999999999</v>
      </c>
      <c r="G77" s="40">
        <v>0</v>
      </c>
      <c r="H77" s="66">
        <v>24.597342999999999</v>
      </c>
      <c r="I77" s="48"/>
      <c r="J77" s="46">
        <f t="shared" si="6"/>
        <v>1.0151280000000042</v>
      </c>
      <c r="K77" s="47">
        <f t="shared" si="7"/>
        <v>0</v>
      </c>
      <c r="L77" s="41">
        <f t="shared" si="8"/>
        <v>1.0151280000000042</v>
      </c>
      <c r="M77" s="25"/>
    </row>
    <row r="78" spans="1:13" ht="14.4">
      <c r="A78" s="54" t="s">
        <v>59</v>
      </c>
      <c r="B78" s="45">
        <v>0</v>
      </c>
      <c r="C78" s="40">
        <v>15.827056000000001</v>
      </c>
      <c r="D78" s="66">
        <v>15.827056000000001</v>
      </c>
      <c r="E78" s="41"/>
      <c r="F78" s="45">
        <v>0</v>
      </c>
      <c r="G78" s="40">
        <v>14.775499</v>
      </c>
      <c r="H78" s="66">
        <v>14.775499</v>
      </c>
      <c r="I78" s="41"/>
      <c r="J78" s="46">
        <f t="shared" si="6"/>
        <v>0</v>
      </c>
      <c r="K78" s="47">
        <f t="shared" si="7"/>
        <v>1.0515570000000007</v>
      </c>
      <c r="L78" s="41">
        <f t="shared" si="8"/>
        <v>1.0515570000000007</v>
      </c>
      <c r="M78" s="25"/>
    </row>
    <row r="79" spans="1:13" ht="14.4">
      <c r="A79" s="54" t="s">
        <v>9</v>
      </c>
      <c r="B79" s="45">
        <v>0</v>
      </c>
      <c r="C79" s="40">
        <v>12.785377</v>
      </c>
      <c r="D79" s="66">
        <v>12.785377</v>
      </c>
      <c r="E79" s="41"/>
      <c r="F79" s="45">
        <v>0</v>
      </c>
      <c r="G79" s="40">
        <v>13.262442999999999</v>
      </c>
      <c r="H79" s="66">
        <v>13.262442999999999</v>
      </c>
      <c r="I79" s="41"/>
      <c r="J79" s="46">
        <f t="shared" si="6"/>
        <v>0</v>
      </c>
      <c r="K79" s="47">
        <f t="shared" si="7"/>
        <v>-0.47706599999999888</v>
      </c>
      <c r="L79" s="41">
        <f t="shared" si="8"/>
        <v>-0.47706599999999888</v>
      </c>
      <c r="M79" s="25"/>
    </row>
    <row r="80" spans="1:13" ht="14.4">
      <c r="A80" s="54" t="s">
        <v>69</v>
      </c>
      <c r="B80" s="45">
        <v>648.71208700000022</v>
      </c>
      <c r="C80" s="40">
        <v>1747.666185000001</v>
      </c>
      <c r="D80" s="66">
        <v>2396.3782720000013</v>
      </c>
      <c r="E80" s="41"/>
      <c r="F80" s="45">
        <v>519.88471500000003</v>
      </c>
      <c r="G80" s="40">
        <v>1651.2043839999997</v>
      </c>
      <c r="H80" s="66">
        <v>2171.0890989999998</v>
      </c>
      <c r="I80" s="41"/>
      <c r="J80" s="46">
        <f t="shared" si="6"/>
        <v>128.8273720000002</v>
      </c>
      <c r="K80" s="47">
        <f t="shared" si="7"/>
        <v>96.461801000001287</v>
      </c>
      <c r="L80" s="41">
        <f t="shared" si="8"/>
        <v>225.28917300000148</v>
      </c>
      <c r="M80" s="25"/>
    </row>
    <row r="81" spans="1:15" ht="14.4">
      <c r="A81" s="54" t="s">
        <v>17</v>
      </c>
      <c r="B81" s="45">
        <v>68.838929000000007</v>
      </c>
      <c r="C81" s="40">
        <v>1.470831000000004</v>
      </c>
      <c r="D81" s="66">
        <v>70.309760000000011</v>
      </c>
      <c r="E81" s="41"/>
      <c r="F81" s="45">
        <v>66.764459000000002</v>
      </c>
      <c r="G81" s="40">
        <v>0.49999900000000252</v>
      </c>
      <c r="H81" s="66">
        <v>67.264458000000005</v>
      </c>
      <c r="I81" s="41"/>
      <c r="J81" s="46">
        <f t="shared" si="6"/>
        <v>2.0744700000000051</v>
      </c>
      <c r="K81" s="47">
        <f t="shared" si="7"/>
        <v>0.97083200000000147</v>
      </c>
      <c r="L81" s="41">
        <f t="shared" si="8"/>
        <v>3.0453020000000066</v>
      </c>
      <c r="M81" s="25"/>
    </row>
    <row r="82" spans="1:15" ht="14.4">
      <c r="A82" s="54" t="s">
        <v>26</v>
      </c>
      <c r="B82" s="45">
        <v>0</v>
      </c>
      <c r="C82" s="40">
        <v>13.2593</v>
      </c>
      <c r="D82" s="66">
        <v>13.2593</v>
      </c>
      <c r="E82" s="41"/>
      <c r="F82" s="45">
        <v>0</v>
      </c>
      <c r="G82" s="40">
        <v>13.021288999999999</v>
      </c>
      <c r="H82" s="66">
        <v>13.021288999999999</v>
      </c>
      <c r="I82" s="41"/>
      <c r="J82" s="46">
        <f t="shared" si="6"/>
        <v>0</v>
      </c>
      <c r="K82" s="47">
        <f t="shared" si="7"/>
        <v>0.23801100000000019</v>
      </c>
      <c r="L82" s="41">
        <f t="shared" si="8"/>
        <v>0.23801100000000019</v>
      </c>
      <c r="M82" s="25"/>
    </row>
    <row r="83" spans="1:15" ht="14.4">
      <c r="A83" s="54" t="s">
        <v>126</v>
      </c>
      <c r="B83" s="45">
        <v>2.8641610000000002</v>
      </c>
      <c r="C83" s="40">
        <v>0</v>
      </c>
      <c r="D83" s="66">
        <v>2.8641610000000002</v>
      </c>
      <c r="E83" s="41"/>
      <c r="F83" s="45">
        <v>1.8083290000000001</v>
      </c>
      <c r="G83" s="40">
        <v>0</v>
      </c>
      <c r="H83" s="66">
        <v>1.8083290000000001</v>
      </c>
      <c r="I83" s="41"/>
      <c r="J83" s="46">
        <f t="shared" si="6"/>
        <v>1.0558320000000001</v>
      </c>
      <c r="K83" s="47">
        <f t="shared" si="7"/>
        <v>0</v>
      </c>
      <c r="L83" s="41">
        <f t="shared" si="8"/>
        <v>1.0558320000000001</v>
      </c>
      <c r="M83" s="25"/>
    </row>
    <row r="84" spans="1:15" ht="14.4">
      <c r="A84" s="54" t="s">
        <v>38</v>
      </c>
      <c r="B84" s="45">
        <v>1344.481235</v>
      </c>
      <c r="C84" s="40">
        <v>115.44643799999994</v>
      </c>
      <c r="D84" s="66">
        <v>1459.9276729999999</v>
      </c>
      <c r="E84" s="41"/>
      <c r="F84" s="45">
        <v>1283.7314349999999</v>
      </c>
      <c r="G84" s="40">
        <v>108.69757800000002</v>
      </c>
      <c r="H84" s="66">
        <v>1392.4290129999999</v>
      </c>
      <c r="I84" s="41"/>
      <c r="J84" s="46">
        <f t="shared" si="6"/>
        <v>60.74980000000005</v>
      </c>
      <c r="K84" s="47">
        <f t="shared" si="7"/>
        <v>6.7488599999999224</v>
      </c>
      <c r="L84" s="41">
        <f t="shared" si="8"/>
        <v>67.498659999999973</v>
      </c>
      <c r="M84" s="25"/>
    </row>
    <row r="85" spans="1:15" ht="14.4">
      <c r="A85" s="54" t="s">
        <v>72</v>
      </c>
      <c r="B85" s="45">
        <v>7.999987</v>
      </c>
      <c r="C85" s="40">
        <v>0</v>
      </c>
      <c r="D85" s="66">
        <v>7.999987</v>
      </c>
      <c r="E85" s="41"/>
      <c r="F85" s="45">
        <v>4.9999889999999994</v>
      </c>
      <c r="G85" s="40">
        <v>0</v>
      </c>
      <c r="H85" s="66">
        <v>4.9999889999999994</v>
      </c>
      <c r="I85" s="41"/>
      <c r="J85" s="46">
        <f t="shared" si="6"/>
        <v>2.9999980000000006</v>
      </c>
      <c r="K85" s="47">
        <f t="shared" si="7"/>
        <v>0</v>
      </c>
      <c r="L85" s="41">
        <f t="shared" si="8"/>
        <v>2.9999980000000006</v>
      </c>
      <c r="M85" s="25"/>
    </row>
    <row r="86" spans="1:15" ht="14.4">
      <c r="A86" s="54" t="s">
        <v>54</v>
      </c>
      <c r="B86" s="45">
        <v>0</v>
      </c>
      <c r="C86" s="40">
        <v>12.360393999999999</v>
      </c>
      <c r="D86" s="66">
        <v>12.360393999999999</v>
      </c>
      <c r="E86" s="41"/>
      <c r="F86" s="45">
        <v>0</v>
      </c>
      <c r="G86" s="40">
        <v>12.946852</v>
      </c>
      <c r="H86" s="66">
        <v>12.946852</v>
      </c>
      <c r="I86" s="41"/>
      <c r="J86" s="46">
        <f t="shared" si="6"/>
        <v>0</v>
      </c>
      <c r="K86" s="47">
        <f t="shared" si="7"/>
        <v>-0.58645800000000037</v>
      </c>
      <c r="L86" s="41">
        <f t="shared" si="8"/>
        <v>-0.58645800000000037</v>
      </c>
      <c r="M86" s="25"/>
    </row>
    <row r="87" spans="1:15" ht="14.4">
      <c r="A87" s="54" t="s">
        <v>65</v>
      </c>
      <c r="B87" s="45">
        <v>9.999981</v>
      </c>
      <c r="C87" s="40">
        <v>0</v>
      </c>
      <c r="D87" s="66">
        <v>9.999981</v>
      </c>
      <c r="E87" s="41"/>
      <c r="F87" s="45">
        <v>9.9978999999999996</v>
      </c>
      <c r="G87" s="40">
        <v>0</v>
      </c>
      <c r="H87" s="66">
        <v>9.9978999999999996</v>
      </c>
      <c r="I87" s="41"/>
      <c r="J87" s="46">
        <f t="shared" si="6"/>
        <v>2.0810000000004436E-3</v>
      </c>
      <c r="K87" s="47">
        <f t="shared" si="7"/>
        <v>0</v>
      </c>
      <c r="L87" s="41">
        <f t="shared" si="8"/>
        <v>2.0810000000004436E-3</v>
      </c>
      <c r="M87" s="25"/>
    </row>
    <row r="88" spans="1:15" ht="14.4">
      <c r="A88" s="54" t="s">
        <v>76</v>
      </c>
      <c r="B88" s="45">
        <v>54.921995000000003</v>
      </c>
      <c r="C88" s="40">
        <v>5256.196001999996</v>
      </c>
      <c r="D88" s="66">
        <v>5311.1179969999957</v>
      </c>
      <c r="E88" s="41"/>
      <c r="F88" s="45">
        <v>38.787554999999998</v>
      </c>
      <c r="G88" s="40">
        <v>5086.5726169999971</v>
      </c>
      <c r="H88" s="66">
        <v>5125.360171999997</v>
      </c>
      <c r="I88" s="41"/>
      <c r="J88" s="46">
        <f t="shared" si="6"/>
        <v>16.134440000000005</v>
      </c>
      <c r="K88" s="47">
        <f t="shared" si="7"/>
        <v>169.62338499999896</v>
      </c>
      <c r="L88" s="41">
        <f t="shared" si="8"/>
        <v>185.75782499999877</v>
      </c>
      <c r="M88" s="25"/>
    </row>
    <row r="89" spans="1:15" ht="14.4">
      <c r="A89" s="54" t="s">
        <v>47</v>
      </c>
      <c r="B89" s="45">
        <v>132.69385900000006</v>
      </c>
      <c r="C89" s="40">
        <v>1434.5075909999991</v>
      </c>
      <c r="D89" s="66">
        <v>1567.2014499999991</v>
      </c>
      <c r="E89" s="41"/>
      <c r="F89" s="45">
        <v>124.04425600000002</v>
      </c>
      <c r="G89" s="40">
        <v>1281.0308729999992</v>
      </c>
      <c r="H89" s="66">
        <v>1405.0751289999992</v>
      </c>
      <c r="I89" s="41"/>
      <c r="J89" s="46">
        <f t="shared" si="6"/>
        <v>8.6496030000000417</v>
      </c>
      <c r="K89" s="47">
        <f t="shared" si="7"/>
        <v>153.47671799999989</v>
      </c>
      <c r="L89" s="41">
        <f t="shared" si="8"/>
        <v>162.12632099999996</v>
      </c>
      <c r="M89" s="25"/>
    </row>
    <row r="90" spans="1:15" ht="14.4">
      <c r="A90" s="54" t="s">
        <v>56</v>
      </c>
      <c r="B90" s="45">
        <v>0</v>
      </c>
      <c r="C90" s="40">
        <v>2.2468710000000001</v>
      </c>
      <c r="D90" s="66">
        <v>2.2468710000000001</v>
      </c>
      <c r="E90" s="41"/>
      <c r="F90" s="45">
        <v>0</v>
      </c>
      <c r="G90" s="40">
        <v>2.0416620000000001</v>
      </c>
      <c r="H90" s="66">
        <v>2.0416620000000001</v>
      </c>
      <c r="I90" s="41"/>
      <c r="J90" s="46">
        <f t="shared" si="6"/>
        <v>0</v>
      </c>
      <c r="K90" s="47">
        <f t="shared" si="7"/>
        <v>0.20520899999999997</v>
      </c>
      <c r="L90" s="41">
        <f t="shared" si="8"/>
        <v>0.20520899999999997</v>
      </c>
      <c r="M90" s="25"/>
    </row>
    <row r="91" spans="1:15" ht="14.4">
      <c r="A91" s="54" t="s">
        <v>75</v>
      </c>
      <c r="B91" s="45">
        <v>40.359356999999996</v>
      </c>
      <c r="C91" s="40">
        <v>95.753423000000026</v>
      </c>
      <c r="D91" s="66">
        <v>136.11278000000001</v>
      </c>
      <c r="E91" s="41"/>
      <c r="F91" s="45">
        <v>43.470699000000003</v>
      </c>
      <c r="G91" s="40">
        <v>80.902844999999985</v>
      </c>
      <c r="H91" s="66">
        <v>124.37354399999998</v>
      </c>
      <c r="I91" s="41"/>
      <c r="J91" s="46">
        <f t="shared" si="6"/>
        <v>-3.1113420000000076</v>
      </c>
      <c r="K91" s="47">
        <f t="shared" si="7"/>
        <v>14.850578000000041</v>
      </c>
      <c r="L91" s="41">
        <f t="shared" si="8"/>
        <v>11.739236000000034</v>
      </c>
      <c r="M91" s="25"/>
    </row>
    <row r="92" spans="1:15" ht="14.4">
      <c r="A92" s="54" t="s">
        <v>11</v>
      </c>
      <c r="B92" s="49">
        <v>0</v>
      </c>
      <c r="C92" s="50">
        <v>11.999980000000001</v>
      </c>
      <c r="D92" s="84">
        <v>11.999980000000001</v>
      </c>
      <c r="E92" s="41"/>
      <c r="F92" s="49">
        <v>0</v>
      </c>
      <c r="G92" s="50">
        <v>11.999978</v>
      </c>
      <c r="H92" s="84">
        <v>11.999978</v>
      </c>
      <c r="I92" s="41"/>
      <c r="J92" s="46">
        <f t="shared" si="6"/>
        <v>0</v>
      </c>
      <c r="K92" s="47">
        <f t="shared" si="7"/>
        <v>2.0000000002795559E-6</v>
      </c>
      <c r="L92" s="41">
        <f t="shared" si="8"/>
        <v>2.0000000002795559E-6</v>
      </c>
      <c r="M92" s="25"/>
      <c r="N92" s="98"/>
    </row>
    <row r="93" spans="1:15" ht="14.4">
      <c r="A93" s="18" t="s">
        <v>83</v>
      </c>
      <c r="B93" s="58">
        <f>SUM(B6:B92)</f>
        <v>14931.672505999984</v>
      </c>
      <c r="C93" s="59">
        <f>SUM(C6:C92)</f>
        <v>24135.903836999994</v>
      </c>
      <c r="D93" s="58">
        <f>SUM(D6:D92)</f>
        <v>39067.576343000001</v>
      </c>
      <c r="E93" s="89"/>
      <c r="F93" s="58">
        <f>SUM(F6:F92)</f>
        <v>13588.239026999992</v>
      </c>
      <c r="G93" s="59">
        <f>SUM(G6:G92)</f>
        <v>22933.523381999999</v>
      </c>
      <c r="H93" s="71">
        <f>SUM(H6:H92)</f>
        <v>36521.762408999988</v>
      </c>
      <c r="I93" s="62"/>
      <c r="J93" s="63">
        <f t="shared" ref="J93" si="9">B93-F93</f>
        <v>1343.4334789999921</v>
      </c>
      <c r="K93" s="65">
        <f t="shared" ref="K93" si="10">C93-G93</f>
        <v>1202.380454999995</v>
      </c>
      <c r="L93" s="65">
        <f t="shared" ref="L93" si="11">D93-H93</f>
        <v>2545.8139340000125</v>
      </c>
      <c r="M93" s="25"/>
      <c r="N93" s="104"/>
      <c r="O93" s="67"/>
    </row>
    <row r="94" spans="1:15" ht="14.4">
      <c r="D94" s="67"/>
      <c r="E94" s="15"/>
      <c r="I94" s="14"/>
      <c r="J94" s="10"/>
      <c r="K94" s="10"/>
      <c r="L94" s="10"/>
      <c r="M94" s="25"/>
      <c r="N94" s="67"/>
    </row>
    <row r="95" spans="1:15" ht="14.4">
      <c r="A95" s="17" t="s">
        <v>81</v>
      </c>
      <c r="E95" s="10"/>
      <c r="I95" s="10"/>
      <c r="J95" s="10"/>
      <c r="K95" s="10"/>
      <c r="L95" s="10"/>
      <c r="M95" s="25"/>
    </row>
    <row r="96" spans="1:15" ht="14.4">
      <c r="A96" s="56" t="s">
        <v>27</v>
      </c>
      <c r="B96" s="40">
        <v>400.15044399999999</v>
      </c>
      <c r="C96" s="40">
        <v>24.671115000000043</v>
      </c>
      <c r="D96" s="66">
        <v>424.82155900000004</v>
      </c>
      <c r="E96" s="41"/>
      <c r="F96" s="40">
        <v>375.38779700000003</v>
      </c>
      <c r="G96" s="40">
        <v>26.684128000000044</v>
      </c>
      <c r="H96" s="66">
        <v>402.07192500000008</v>
      </c>
      <c r="I96" s="41"/>
      <c r="J96" s="46">
        <f t="shared" ref="J96:L100" si="12">B96-F96</f>
        <v>24.762646999999959</v>
      </c>
      <c r="K96" s="47">
        <f t="shared" si="12"/>
        <v>-2.0130130000000008</v>
      </c>
      <c r="L96" s="41">
        <f t="shared" si="12"/>
        <v>22.749633999999958</v>
      </c>
      <c r="M96" s="25"/>
    </row>
    <row r="97" spans="1:15" ht="14.4">
      <c r="A97" s="56" t="s">
        <v>33</v>
      </c>
      <c r="B97" s="40">
        <v>64.296773999999999</v>
      </c>
      <c r="C97" s="40">
        <v>4.0593669999999946</v>
      </c>
      <c r="D97" s="66">
        <v>68.356140999999994</v>
      </c>
      <c r="E97" s="41"/>
      <c r="F97" s="40">
        <v>68.145734000000004</v>
      </c>
      <c r="G97" s="40">
        <v>1.9999969999999934</v>
      </c>
      <c r="H97" s="66">
        <v>70.145730999999998</v>
      </c>
      <c r="I97" s="41"/>
      <c r="J97" s="46">
        <f t="shared" si="12"/>
        <v>-3.8489600000000053</v>
      </c>
      <c r="K97" s="47">
        <f t="shared" si="12"/>
        <v>2.0593700000000013</v>
      </c>
      <c r="L97" s="41">
        <f t="shared" si="12"/>
        <v>-1.789590000000004</v>
      </c>
      <c r="M97" s="25"/>
    </row>
    <row r="98" spans="1:15" ht="14.4">
      <c r="A98" s="56" t="s">
        <v>35</v>
      </c>
      <c r="B98" s="40">
        <v>64.552423000000005</v>
      </c>
      <c r="C98" s="40">
        <v>49.858198000000002</v>
      </c>
      <c r="D98" s="66">
        <v>114.41062100000001</v>
      </c>
      <c r="E98" s="41"/>
      <c r="F98" s="40">
        <v>61.349426000000001</v>
      </c>
      <c r="G98" s="40">
        <v>42.704430000000009</v>
      </c>
      <c r="H98" s="66">
        <v>104.05385600000001</v>
      </c>
      <c r="I98" s="41"/>
      <c r="J98" s="46">
        <f t="shared" si="12"/>
        <v>3.2029970000000034</v>
      </c>
      <c r="K98" s="47">
        <f t="shared" si="12"/>
        <v>7.1537679999999924</v>
      </c>
      <c r="L98" s="41">
        <f t="shared" si="12"/>
        <v>10.356764999999996</v>
      </c>
      <c r="M98" s="25"/>
    </row>
    <row r="99" spans="1:15" ht="14.4">
      <c r="A99" s="57" t="s">
        <v>36</v>
      </c>
      <c r="B99" s="49">
        <v>77.01811099999999</v>
      </c>
      <c r="C99" s="50">
        <v>6.2520150000000001</v>
      </c>
      <c r="D99" s="84">
        <v>83.270125999999991</v>
      </c>
      <c r="E99" s="69"/>
      <c r="F99" s="49">
        <v>74.524223000000006</v>
      </c>
      <c r="G99" s="50">
        <v>6.2817270000000036</v>
      </c>
      <c r="H99" s="84">
        <v>80.80595000000001</v>
      </c>
      <c r="I99" s="70"/>
      <c r="J99" s="51">
        <f t="shared" si="12"/>
        <v>2.4938879999999841</v>
      </c>
      <c r="K99" s="52">
        <f t="shared" si="12"/>
        <v>-2.9712000000003513E-2</v>
      </c>
      <c r="L99" s="53">
        <f t="shared" si="12"/>
        <v>2.4641759999999806</v>
      </c>
      <c r="M99" s="25"/>
    </row>
    <row r="100" spans="1:15" ht="14.4">
      <c r="A100" s="16" t="s">
        <v>84</v>
      </c>
      <c r="B100" s="58">
        <f>SUM(B96:B99)</f>
        <v>606.01775199999997</v>
      </c>
      <c r="C100" s="76">
        <f>SUM(C96:C99)</f>
        <v>84.840695000000039</v>
      </c>
      <c r="D100" s="60">
        <f>SUM(D96:D99)</f>
        <v>690.85844700000007</v>
      </c>
      <c r="E100" s="61"/>
      <c r="F100" s="63">
        <f>SUM(F96:F99)</f>
        <v>579.40718000000004</v>
      </c>
      <c r="G100" s="65">
        <f>SUM(G96:G99)</f>
        <v>77.670282000000057</v>
      </c>
      <c r="H100" s="71">
        <f>SUM(H96:H99)</f>
        <v>657.0774620000002</v>
      </c>
      <c r="I100" s="62"/>
      <c r="J100" s="63">
        <f t="shared" si="12"/>
        <v>26.610571999999934</v>
      </c>
      <c r="K100" s="65">
        <f t="shared" si="12"/>
        <v>7.1704129999999822</v>
      </c>
      <c r="L100" s="64">
        <f t="shared" si="12"/>
        <v>33.780984999999873</v>
      </c>
      <c r="M100" s="25"/>
      <c r="N100" s="67"/>
    </row>
    <row r="101" spans="1:15" ht="14.4">
      <c r="A101" s="23"/>
      <c r="B101" s="72"/>
      <c r="C101" s="72"/>
      <c r="D101" s="72"/>
      <c r="E101" s="73"/>
      <c r="F101" s="72"/>
      <c r="G101" s="72"/>
      <c r="H101" s="72"/>
      <c r="I101" s="74"/>
      <c r="J101" s="75"/>
      <c r="K101" s="75"/>
      <c r="L101" s="75"/>
      <c r="M101" s="25"/>
    </row>
    <row r="102" spans="1:15" ht="32.25" customHeight="1">
      <c r="A102" s="24" t="s">
        <v>106</v>
      </c>
      <c r="B102" s="63">
        <f>B93+B100</f>
        <v>15537.690257999984</v>
      </c>
      <c r="C102" s="76">
        <f t="shared" ref="C102:D102" si="13">C93+C100</f>
        <v>24220.744531999993</v>
      </c>
      <c r="D102" s="76">
        <f t="shared" si="13"/>
        <v>39758.434789999999</v>
      </c>
      <c r="E102" s="61"/>
      <c r="F102" s="63">
        <f>F93+F100</f>
        <v>14167.646206999993</v>
      </c>
      <c r="G102" s="76">
        <f t="shared" ref="G102:H102" si="14">G93+G100</f>
        <v>23011.193663999999</v>
      </c>
      <c r="H102" s="76">
        <f t="shared" si="14"/>
        <v>37178.839870999989</v>
      </c>
      <c r="I102" s="62"/>
      <c r="J102" s="63">
        <f t="shared" ref="J102" si="15">B102-F102</f>
        <v>1370.0440509999917</v>
      </c>
      <c r="K102" s="65">
        <f t="shared" ref="K102" si="16">C102-G102</f>
        <v>1209.5508679999948</v>
      </c>
      <c r="L102" s="65">
        <f t="shared" ref="L102" si="17">D102-H102</f>
        <v>2579.5949190000101</v>
      </c>
      <c r="M102" s="25"/>
      <c r="O102" s="67"/>
    </row>
    <row r="103" spans="1:15" ht="14.4">
      <c r="B103" s="77"/>
      <c r="C103" s="77"/>
      <c r="D103" s="77"/>
      <c r="E103" s="73"/>
      <c r="F103" s="77"/>
      <c r="G103" s="77"/>
      <c r="H103" s="77"/>
      <c r="I103" s="74"/>
      <c r="J103" s="47"/>
      <c r="K103" s="47"/>
      <c r="L103" s="47"/>
    </row>
    <row r="104" spans="1:15" ht="14.4">
      <c r="A104" s="9" t="s">
        <v>82</v>
      </c>
      <c r="B104" s="77"/>
      <c r="C104" s="77"/>
      <c r="D104" s="77"/>
      <c r="E104" s="47"/>
      <c r="F104" s="77"/>
      <c r="G104" s="77"/>
      <c r="H104" s="77"/>
      <c r="I104" s="47"/>
      <c r="J104" s="47"/>
      <c r="K104" s="47"/>
      <c r="L104" s="47"/>
    </row>
    <row r="105" spans="1:15" ht="14.4">
      <c r="A105" s="56" t="s">
        <v>63</v>
      </c>
      <c r="B105" s="40">
        <v>88.589416</v>
      </c>
      <c r="C105" s="40">
        <v>0</v>
      </c>
      <c r="D105" s="66">
        <v>88.589416</v>
      </c>
      <c r="E105" s="41"/>
      <c r="F105" s="40">
        <v>86.922757000000004</v>
      </c>
      <c r="G105" s="40">
        <v>0</v>
      </c>
      <c r="H105" s="66">
        <v>86.922757000000004</v>
      </c>
      <c r="I105" s="41"/>
      <c r="J105" s="46">
        <f t="shared" ref="J105:L112" si="18">B105-F105</f>
        <v>1.6666589999999957</v>
      </c>
      <c r="K105" s="47">
        <f t="shared" si="18"/>
        <v>0</v>
      </c>
      <c r="L105" s="46">
        <f t="shared" si="18"/>
        <v>1.6666589999999957</v>
      </c>
      <c r="M105" s="11"/>
    </row>
    <row r="106" spans="1:15" ht="14.4">
      <c r="A106" s="56" t="s">
        <v>112</v>
      </c>
      <c r="B106" s="40">
        <v>244.08183700000001</v>
      </c>
      <c r="C106" s="40">
        <v>0</v>
      </c>
      <c r="D106" s="66">
        <v>244.08183700000001</v>
      </c>
      <c r="E106" s="41"/>
      <c r="F106" s="40">
        <v>251.39332799999997</v>
      </c>
      <c r="G106" s="40">
        <v>0</v>
      </c>
      <c r="H106" s="66">
        <v>251.39332799999997</v>
      </c>
      <c r="I106" s="41"/>
      <c r="J106" s="46">
        <f>B106-F106</f>
        <v>-7.3114909999999611</v>
      </c>
      <c r="K106" s="47">
        <f>C106-G106</f>
        <v>0</v>
      </c>
      <c r="L106" s="46">
        <f>D106-H106</f>
        <v>-7.3114909999999611</v>
      </c>
      <c r="M106" s="11"/>
    </row>
    <row r="107" spans="1:15" ht="14.4">
      <c r="A107" s="56" t="s">
        <v>66</v>
      </c>
      <c r="B107" s="40">
        <v>2.5999949999999998</v>
      </c>
      <c r="C107" s="40">
        <v>0</v>
      </c>
      <c r="D107" s="66">
        <v>2.5999949999999998</v>
      </c>
      <c r="E107" s="41"/>
      <c r="F107" s="40">
        <v>2.2333259999999999</v>
      </c>
      <c r="G107" s="40">
        <v>0</v>
      </c>
      <c r="H107" s="66">
        <v>2.2333259999999999</v>
      </c>
      <c r="I107" s="41"/>
      <c r="J107" s="46">
        <f t="shared" si="18"/>
        <v>0.36666899999999991</v>
      </c>
      <c r="K107" s="47">
        <f t="shared" si="18"/>
        <v>0</v>
      </c>
      <c r="L107" s="46">
        <f t="shared" si="18"/>
        <v>0.36666899999999991</v>
      </c>
      <c r="M107" s="11"/>
    </row>
    <row r="108" spans="1:15" ht="14.4">
      <c r="A108" s="56" t="s">
        <v>62</v>
      </c>
      <c r="B108" s="40">
        <v>955.27413200000001</v>
      </c>
      <c r="C108" s="40">
        <v>9.0153649999999743</v>
      </c>
      <c r="D108" s="66">
        <v>964.28949699999998</v>
      </c>
      <c r="E108" s="41"/>
      <c r="F108" s="40">
        <v>921.03618099999994</v>
      </c>
      <c r="G108" s="40">
        <v>0.38937399999997524</v>
      </c>
      <c r="H108" s="66">
        <v>921.42555499999992</v>
      </c>
      <c r="I108" s="41"/>
      <c r="J108" s="46">
        <f t="shared" si="18"/>
        <v>34.237951000000066</v>
      </c>
      <c r="K108" s="47">
        <f t="shared" si="18"/>
        <v>8.6259909999999991</v>
      </c>
      <c r="L108" s="46">
        <f t="shared" si="18"/>
        <v>42.863942000000065</v>
      </c>
      <c r="M108" s="11"/>
    </row>
    <row r="109" spans="1:15" ht="14.4">
      <c r="A109" s="56" t="s">
        <v>131</v>
      </c>
      <c r="B109" s="40">
        <v>32.621814999999998</v>
      </c>
      <c r="C109" s="40">
        <v>0</v>
      </c>
      <c r="D109" s="66">
        <v>32.621814999999998</v>
      </c>
      <c r="E109" s="41"/>
      <c r="F109" s="40">
        <v>0.66666499999999995</v>
      </c>
      <c r="G109" s="40">
        <v>0</v>
      </c>
      <c r="H109" s="66">
        <v>0.66666499999999995</v>
      </c>
      <c r="I109" s="41"/>
      <c r="J109" s="46">
        <f t="shared" si="18"/>
        <v>31.95515</v>
      </c>
      <c r="K109" s="47">
        <f t="shared" si="18"/>
        <v>0</v>
      </c>
      <c r="L109" s="46">
        <f t="shared" si="18"/>
        <v>31.95515</v>
      </c>
      <c r="M109" s="11"/>
    </row>
    <row r="110" spans="1:15" ht="14.4">
      <c r="A110" s="56" t="s">
        <v>64</v>
      </c>
      <c r="B110" s="40">
        <v>262.735727</v>
      </c>
      <c r="C110" s="40">
        <v>90.22500500000001</v>
      </c>
      <c r="D110" s="66">
        <v>352.96073200000001</v>
      </c>
      <c r="E110" s="41"/>
      <c r="F110" s="40">
        <v>255.66494199999997</v>
      </c>
      <c r="G110" s="40">
        <v>84.472386</v>
      </c>
      <c r="H110" s="66">
        <v>340.13732799999997</v>
      </c>
      <c r="I110" s="41"/>
      <c r="J110" s="46">
        <f t="shared" si="18"/>
        <v>7.0707850000000292</v>
      </c>
      <c r="K110" s="47">
        <f t="shared" si="18"/>
        <v>5.7526190000000099</v>
      </c>
      <c r="L110" s="46">
        <f t="shared" si="18"/>
        <v>12.823404000000039</v>
      </c>
      <c r="M110" s="11"/>
    </row>
    <row r="111" spans="1:15" ht="14.4">
      <c r="A111" s="57" t="s">
        <v>61</v>
      </c>
      <c r="B111" s="49">
        <v>2689.696656999999</v>
      </c>
      <c r="C111" s="50">
        <v>52.069366000000173</v>
      </c>
      <c r="D111" s="84">
        <v>2741.7660229999992</v>
      </c>
      <c r="E111" s="69"/>
      <c r="F111" s="49">
        <v>2684.4755680000012</v>
      </c>
      <c r="G111" s="50">
        <v>52.91037200000028</v>
      </c>
      <c r="H111" s="84">
        <v>2737.3859400000015</v>
      </c>
      <c r="I111" s="78"/>
      <c r="J111" s="51">
        <f t="shared" si="18"/>
        <v>5.2210889999978463</v>
      </c>
      <c r="K111" s="52">
        <f t="shared" si="18"/>
        <v>-0.84100600000010672</v>
      </c>
      <c r="L111" s="51">
        <f t="shared" si="18"/>
        <v>4.3800829999977395</v>
      </c>
      <c r="M111" s="11"/>
    </row>
    <row r="112" spans="1:15" ht="14.4">
      <c r="A112" s="16" t="s">
        <v>85</v>
      </c>
      <c r="B112" s="59">
        <f>SUM(B105:B111)</f>
        <v>4275.5995789999988</v>
      </c>
      <c r="C112" s="59">
        <f>SUM(C105:C111)</f>
        <v>151.30973600000016</v>
      </c>
      <c r="D112" s="60">
        <f>SUM(D105:D111)</f>
        <v>4426.909314999999</v>
      </c>
      <c r="E112" s="61"/>
      <c r="F112" s="63">
        <f>SUM(F105:F111)</f>
        <v>4202.3927670000012</v>
      </c>
      <c r="G112" s="59">
        <f>SUM(G105:G111)</f>
        <v>137.77213200000025</v>
      </c>
      <c r="H112" s="60">
        <f>SUM(H105:H111)</f>
        <v>4340.1648990000012</v>
      </c>
      <c r="I112" s="62"/>
      <c r="J112" s="63">
        <f t="shared" si="18"/>
        <v>73.206811999997626</v>
      </c>
      <c r="K112" s="64">
        <f t="shared" si="18"/>
        <v>13.537603999999902</v>
      </c>
      <c r="L112" s="63">
        <f t="shared" si="18"/>
        <v>86.744415999997727</v>
      </c>
      <c r="M112" s="11"/>
    </row>
    <row r="113" spans="1:15" ht="14.4">
      <c r="B113" s="77"/>
      <c r="C113" s="77"/>
      <c r="D113" s="77"/>
      <c r="E113" s="73"/>
      <c r="F113" s="77"/>
      <c r="G113" s="77"/>
      <c r="H113" s="77"/>
      <c r="I113" s="74"/>
      <c r="J113" s="47"/>
      <c r="K113" s="47"/>
      <c r="L113" s="47"/>
    </row>
    <row r="114" spans="1:15" ht="14.4">
      <c r="A114" s="13" t="s">
        <v>102</v>
      </c>
      <c r="B114" s="101"/>
      <c r="C114" s="77"/>
      <c r="D114" s="77"/>
      <c r="E114" s="73"/>
      <c r="F114" s="77"/>
      <c r="G114" s="77"/>
      <c r="H114" s="77"/>
      <c r="I114" s="74"/>
      <c r="J114" s="47"/>
      <c r="K114" s="47"/>
      <c r="L114" s="47"/>
    </row>
    <row r="115" spans="1:15" ht="14.4">
      <c r="A115" s="5" t="s">
        <v>67</v>
      </c>
      <c r="B115" s="45">
        <v>68.904552999999993</v>
      </c>
      <c r="C115" s="40">
        <v>2.9999940000000009</v>
      </c>
      <c r="D115" s="66">
        <v>71.904546999999994</v>
      </c>
      <c r="E115" s="46"/>
      <c r="F115" s="45">
        <v>60.895728000000005</v>
      </c>
      <c r="G115" s="40">
        <v>2.9999949999999984</v>
      </c>
      <c r="H115" s="66">
        <v>63.895723000000004</v>
      </c>
      <c r="I115" s="79"/>
      <c r="J115" s="46">
        <f>B115-F115</f>
        <v>8.0088249999999874</v>
      </c>
      <c r="K115" s="41">
        <f>C115-G115</f>
        <v>-9.9999999747524271E-7</v>
      </c>
      <c r="L115" s="46">
        <f>D115-H115</f>
        <v>8.00882399999999</v>
      </c>
      <c r="M115" s="11"/>
    </row>
    <row r="116" spans="1:15" ht="14.4">
      <c r="A116" s="5" t="s">
        <v>92</v>
      </c>
      <c r="B116" s="45">
        <v>111.68047899999999</v>
      </c>
      <c r="C116" s="40">
        <v>11.999982000000003</v>
      </c>
      <c r="D116" s="66">
        <v>123.68046099999999</v>
      </c>
      <c r="E116" s="46"/>
      <c r="F116" s="45">
        <v>103.46637800000001</v>
      </c>
      <c r="G116" s="40">
        <v>10.809876000000003</v>
      </c>
      <c r="H116" s="66">
        <v>114.27625400000001</v>
      </c>
      <c r="I116" s="95"/>
      <c r="J116" s="46">
        <f>B116-F116</f>
        <v>8.2141009999999852</v>
      </c>
      <c r="K116" s="46">
        <f t="shared" ref="K116:L118" si="19">C116-G116</f>
        <v>1.1901060000000001</v>
      </c>
      <c r="L116" s="46">
        <f t="shared" si="19"/>
        <v>9.4042069999999853</v>
      </c>
      <c r="M116" s="11"/>
    </row>
    <row r="117" spans="1:15" ht="14.4">
      <c r="A117" s="93" t="s">
        <v>118</v>
      </c>
      <c r="B117" s="49">
        <v>244.99632399999999</v>
      </c>
      <c r="C117" s="50">
        <v>0</v>
      </c>
      <c r="D117" s="84">
        <v>244.99632399999999</v>
      </c>
      <c r="E117" s="46"/>
      <c r="F117" s="49">
        <v>222.68818400000001</v>
      </c>
      <c r="G117" s="50">
        <v>0</v>
      </c>
      <c r="H117" s="84">
        <v>222.68818400000001</v>
      </c>
      <c r="I117" s="95"/>
      <c r="J117" s="46">
        <f>B117-F117</f>
        <v>22.30813999999998</v>
      </c>
      <c r="K117" s="46">
        <f t="shared" si="19"/>
        <v>0</v>
      </c>
      <c r="L117" s="46">
        <f t="shared" si="19"/>
        <v>22.30813999999998</v>
      </c>
      <c r="M117" s="11"/>
    </row>
    <row r="118" spans="1:15" ht="14.4">
      <c r="A118" s="12" t="s">
        <v>101</v>
      </c>
      <c r="B118" s="58">
        <f>SUM(B115:B117)</f>
        <v>425.58135599999997</v>
      </c>
      <c r="C118" s="76">
        <f t="shared" ref="C118:D118" si="20">SUM(C115:C117)</f>
        <v>14.999976000000004</v>
      </c>
      <c r="D118" s="59">
        <f t="shared" si="20"/>
        <v>440.58133199999997</v>
      </c>
      <c r="E118" s="80"/>
      <c r="F118" s="58">
        <f>SUM(F115:F117)</f>
        <v>387.05029000000002</v>
      </c>
      <c r="G118" s="58">
        <f t="shared" ref="G118" si="21">SUM(G115:G117)</f>
        <v>13.809871000000001</v>
      </c>
      <c r="H118" s="58">
        <f t="shared" ref="H118" si="22">SUM(H115:H117)</f>
        <v>400.86016100000006</v>
      </c>
      <c r="I118" s="81"/>
      <c r="J118" s="63">
        <f>B118-F118</f>
        <v>38.531065999999953</v>
      </c>
      <c r="K118" s="63">
        <f t="shared" si="19"/>
        <v>1.1901050000000026</v>
      </c>
      <c r="L118" s="63">
        <f t="shared" si="19"/>
        <v>39.721170999999913</v>
      </c>
      <c r="M118" s="11"/>
    </row>
    <row r="119" spans="1:15">
      <c r="B119" s="77"/>
      <c r="C119" s="77"/>
      <c r="D119" s="77"/>
      <c r="E119" s="77"/>
      <c r="F119" s="77"/>
      <c r="G119" s="77"/>
      <c r="H119" s="77"/>
      <c r="I119" s="82"/>
      <c r="J119" s="47"/>
      <c r="K119" s="47"/>
      <c r="L119" s="47"/>
    </row>
    <row r="120" spans="1:15">
      <c r="A120" s="13" t="s">
        <v>100</v>
      </c>
      <c r="B120" s="77"/>
      <c r="C120" s="77"/>
      <c r="D120" s="77"/>
      <c r="E120" s="77"/>
      <c r="F120" s="77"/>
      <c r="G120" s="77"/>
      <c r="H120" s="77"/>
      <c r="I120" s="77"/>
      <c r="J120" s="47"/>
      <c r="K120" s="47"/>
      <c r="L120" s="47"/>
      <c r="M120" s="11"/>
    </row>
    <row r="121" spans="1:15" ht="14.4">
      <c r="A121" s="5" t="s">
        <v>94</v>
      </c>
      <c r="B121" s="45">
        <v>0</v>
      </c>
      <c r="C121" s="40">
        <v>146.56264300000001</v>
      </c>
      <c r="D121" s="66">
        <v>146.56264300000001</v>
      </c>
      <c r="E121" s="41"/>
      <c r="F121" s="45">
        <v>0</v>
      </c>
      <c r="G121" s="40">
        <v>139.26798600000001</v>
      </c>
      <c r="H121" s="66">
        <v>139.26798600000001</v>
      </c>
      <c r="I121" s="47"/>
      <c r="J121" s="46">
        <f t="shared" ref="J121:L124" si="23">B121-F121</f>
        <v>0</v>
      </c>
      <c r="K121" s="47">
        <f t="shared" si="23"/>
        <v>7.2946570000000008</v>
      </c>
      <c r="L121" s="46">
        <f t="shared" si="23"/>
        <v>7.2946570000000008</v>
      </c>
      <c r="M121" s="11"/>
    </row>
    <row r="122" spans="1:15" ht="14.4">
      <c r="A122" s="5" t="s">
        <v>37</v>
      </c>
      <c r="B122" s="45">
        <v>0</v>
      </c>
      <c r="C122" s="40">
        <v>120.34511000000001</v>
      </c>
      <c r="D122" s="66">
        <v>120.34511000000001</v>
      </c>
      <c r="E122" s="41"/>
      <c r="F122" s="45">
        <v>0</v>
      </c>
      <c r="G122" s="40">
        <v>112.17116299999999</v>
      </c>
      <c r="H122" s="66">
        <v>112.17116299999999</v>
      </c>
      <c r="I122" s="47"/>
      <c r="J122" s="46">
        <f t="shared" si="23"/>
        <v>0</v>
      </c>
      <c r="K122" s="47">
        <f t="shared" si="23"/>
        <v>8.1739470000000125</v>
      </c>
      <c r="L122" s="46">
        <f t="shared" si="23"/>
        <v>8.1739470000000125</v>
      </c>
      <c r="M122" s="11"/>
    </row>
    <row r="123" spans="1:15" ht="14.4">
      <c r="A123" s="5" t="s">
        <v>39</v>
      </c>
      <c r="B123" s="49">
        <v>0</v>
      </c>
      <c r="C123" s="50">
        <v>88.795161999999991</v>
      </c>
      <c r="D123" s="84">
        <v>88.795161999999991</v>
      </c>
      <c r="E123" s="41"/>
      <c r="F123" s="49">
        <v>0</v>
      </c>
      <c r="G123" s="50">
        <v>89.049329</v>
      </c>
      <c r="H123" s="84">
        <v>89.049329</v>
      </c>
      <c r="I123" s="47"/>
      <c r="J123" s="51">
        <f t="shared" si="23"/>
        <v>0</v>
      </c>
      <c r="K123" s="52">
        <f t="shared" si="23"/>
        <v>-0.25416700000000958</v>
      </c>
      <c r="L123" s="51">
        <f t="shared" si="23"/>
        <v>-0.25416700000000958</v>
      </c>
      <c r="M123" s="11"/>
    </row>
    <row r="124" spans="1:15" ht="14.4">
      <c r="A124" s="12" t="s">
        <v>99</v>
      </c>
      <c r="B124" s="58">
        <f>SUM(B121:B123)</f>
        <v>0</v>
      </c>
      <c r="C124" s="59">
        <f>SUM(C121:C123)</f>
        <v>355.70291500000002</v>
      </c>
      <c r="D124" s="60">
        <f>SUM(D121:D123)</f>
        <v>355.70291500000002</v>
      </c>
      <c r="E124" s="81"/>
      <c r="F124" s="58">
        <f>SUM(F121:F123)</f>
        <v>0</v>
      </c>
      <c r="G124" s="59">
        <f>SUM(G121:G123)</f>
        <v>340.48847799999999</v>
      </c>
      <c r="H124" s="60">
        <f>SUM(H121:H123)</f>
        <v>340.48847799999999</v>
      </c>
      <c r="I124" s="83"/>
      <c r="J124" s="63">
        <f t="shared" si="23"/>
        <v>0</v>
      </c>
      <c r="K124" s="64">
        <f t="shared" si="23"/>
        <v>15.214437000000032</v>
      </c>
      <c r="L124" s="63">
        <f t="shared" si="23"/>
        <v>15.214437000000032</v>
      </c>
      <c r="M124" s="11"/>
    </row>
    <row r="125" spans="1:15">
      <c r="J125" s="10"/>
      <c r="K125" s="10"/>
      <c r="L125" s="10"/>
    </row>
    <row r="126" spans="1:15" ht="14.4">
      <c r="A126" s="29" t="s">
        <v>114</v>
      </c>
      <c r="B126" s="90">
        <f>SUM(B93,B100,B112,B118,B124)</f>
        <v>20238.871192999981</v>
      </c>
      <c r="C126" s="90">
        <f>SUM(C93,C100,C112,C118,C124)</f>
        <v>24742.757158999993</v>
      </c>
      <c r="D126" s="90">
        <f>SUM(D93,D100,D112,D118,D124)</f>
        <v>44981.628352</v>
      </c>
      <c r="E126" s="91"/>
      <c r="F126" s="90">
        <f>SUM(F93,F100,F112,F118,F124)</f>
        <v>18757.089263999995</v>
      </c>
      <c r="G126" s="90">
        <f>SUM(G93,G100,G112,G118,G124)</f>
        <v>23503.264145000001</v>
      </c>
      <c r="H126" s="90">
        <f>SUM(H93,H100,H112,H118,H124)</f>
        <v>42260.353408999988</v>
      </c>
      <c r="I126" s="91"/>
      <c r="J126" s="92">
        <f>B126-F126</f>
        <v>1481.7819289999861</v>
      </c>
      <c r="K126" s="92">
        <f>C126-G126</f>
        <v>1239.4930139999924</v>
      </c>
      <c r="L126" s="92">
        <f>D126-H126</f>
        <v>2721.2749430000113</v>
      </c>
      <c r="N126" s="104"/>
      <c r="O126" s="96"/>
    </row>
    <row r="127" spans="1:15">
      <c r="J127" s="8"/>
      <c r="K127" s="8"/>
      <c r="L127" s="8"/>
    </row>
    <row r="129" spans="1:4">
      <c r="D129" s="96"/>
    </row>
    <row r="130" spans="1:4" ht="14.4">
      <c r="A130" s="6" t="s">
        <v>98</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Q3 Summary</vt:lpstr>
      <vt:lpstr>Quarterly FTE by Agency</vt:lpstr>
    </vt:vector>
  </TitlesOfParts>
  <Company>Minnesota Management &amp; Budget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dc:creator>
  <cp:lastModifiedBy>Uphoff, Kyle (MMB)</cp:lastModifiedBy>
  <cp:lastPrinted>2015-04-28T17:41:16Z</cp:lastPrinted>
  <dcterms:created xsi:type="dcterms:W3CDTF">2013-07-23T14:14:00Z</dcterms:created>
  <dcterms:modified xsi:type="dcterms:W3CDTF">2025-03-28T19:21:04Z</dcterms:modified>
</cp:coreProperties>
</file>