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hidePivotFieldList="1" defaultThemeVersion="124226"/>
  <mc:AlternateContent xmlns:mc="http://schemas.openxmlformats.org/markup-compatibility/2006">
    <mc:Choice Requires="x15">
      <x15ac:absPath xmlns:x15ac="http://schemas.microsoft.com/office/spreadsheetml/2010/11/ac" url="C:\Users\fiuph01\Desktop\"/>
    </mc:Choice>
  </mc:AlternateContent>
  <xr:revisionPtr revIDLastSave="0" documentId="13_ncr:1_{A3DB7535-E17F-4653-B1F7-6A6CD6687218}" xr6:coauthVersionLast="47" xr6:coauthVersionMax="47" xr10:uidLastSave="{00000000-0000-0000-0000-000000000000}"/>
  <bookViews>
    <workbookView xWindow="-108" yWindow="-108" windowWidth="23256" windowHeight="12576" activeTab="3" xr2:uid="{00000000-000D-0000-FFFF-FFFF00000000}"/>
  </bookViews>
  <sheets>
    <sheet name="Annual All Branches" sheetId="15" r:id="rId1"/>
    <sheet name="Annual Executive Branch" sheetId="14" r:id="rId2"/>
    <sheet name="Q4, 2024 State Total" sheetId="10" r:id="rId3"/>
    <sheet name="Quarterly FTE by Agency"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6" i="11" l="1"/>
  <c r="K106" i="11"/>
  <c r="L106" i="11"/>
  <c r="J20" i="11"/>
  <c r="K20" i="11"/>
  <c r="L20" i="11"/>
  <c r="J21" i="11"/>
  <c r="K21" i="11"/>
  <c r="L21" i="11"/>
  <c r="J22" i="11"/>
  <c r="K22" i="11"/>
  <c r="L22" i="11"/>
  <c r="J23" i="11"/>
  <c r="K23" i="11"/>
  <c r="L23" i="11"/>
  <c r="J24" i="11"/>
  <c r="K24" i="11"/>
  <c r="L24" i="11"/>
  <c r="J25" i="11"/>
  <c r="K25" i="11"/>
  <c r="L25" i="11"/>
  <c r="J26" i="11"/>
  <c r="K26" i="11"/>
  <c r="L26" i="11"/>
  <c r="J27" i="11"/>
  <c r="K27" i="11"/>
  <c r="L27" i="11"/>
  <c r="J28" i="11"/>
  <c r="K28" i="11"/>
  <c r="L28" i="11"/>
  <c r="J29" i="11"/>
  <c r="K29" i="11"/>
  <c r="L29" i="11"/>
  <c r="J30" i="11"/>
  <c r="K30" i="11"/>
  <c r="L30" i="11"/>
  <c r="J31" i="11"/>
  <c r="K31" i="11"/>
  <c r="L31" i="11"/>
  <c r="J32" i="11"/>
  <c r="K32" i="11"/>
  <c r="L32" i="11"/>
  <c r="J33" i="11"/>
  <c r="K33" i="11"/>
  <c r="L33" i="11"/>
  <c r="J34" i="11"/>
  <c r="K34" i="11"/>
  <c r="L34" i="11"/>
  <c r="J35" i="11"/>
  <c r="K35" i="11"/>
  <c r="L35" i="11"/>
  <c r="J36" i="11"/>
  <c r="K36" i="11"/>
  <c r="L36" i="11"/>
  <c r="J37" i="11"/>
  <c r="K37" i="11"/>
  <c r="L37" i="11"/>
  <c r="J38" i="11"/>
  <c r="K38" i="11"/>
  <c r="L38" i="11"/>
  <c r="J39" i="11"/>
  <c r="K39" i="11"/>
  <c r="L39" i="11"/>
  <c r="J40" i="11"/>
  <c r="K40" i="11"/>
  <c r="L40" i="11"/>
  <c r="J41" i="11"/>
  <c r="K41" i="11"/>
  <c r="L41" i="11"/>
  <c r="J42" i="11"/>
  <c r="K42" i="11"/>
  <c r="L42" i="11"/>
  <c r="J43" i="11"/>
  <c r="K43" i="11"/>
  <c r="L43" i="11"/>
  <c r="J44" i="11"/>
  <c r="K44" i="11"/>
  <c r="L44" i="11"/>
  <c r="J45" i="11"/>
  <c r="K45" i="11"/>
  <c r="L45" i="11"/>
  <c r="J46" i="11"/>
  <c r="K46" i="11"/>
  <c r="L46" i="11"/>
  <c r="J47" i="11"/>
  <c r="K47" i="11"/>
  <c r="L47" i="11"/>
  <c r="J48" i="11"/>
  <c r="K48" i="11"/>
  <c r="L48" i="11"/>
  <c r="L80" i="11"/>
  <c r="J80" i="11"/>
  <c r="K80" i="11"/>
  <c r="K62" i="11"/>
  <c r="J62" i="11"/>
  <c r="L62" i="11"/>
  <c r="J63" i="11"/>
  <c r="L63" i="11"/>
  <c r="J64" i="11"/>
  <c r="L64" i="11"/>
  <c r="L114" i="11"/>
  <c r="J114" i="11"/>
  <c r="H115" i="11"/>
  <c r="F115" i="11"/>
  <c r="D115" i="11"/>
  <c r="B115" i="11"/>
  <c r="K64" i="11" l="1"/>
  <c r="C115" i="11"/>
  <c r="K63" i="11"/>
  <c r="G115" i="11"/>
  <c r="K114" i="11"/>
  <c r="K74" i="11"/>
  <c r="J60" i="11" l="1"/>
  <c r="K60" i="11"/>
  <c r="L60" i="11"/>
  <c r="L74" i="11" l="1"/>
  <c r="L9" i="11"/>
  <c r="K9" i="11"/>
  <c r="J9" i="11"/>
  <c r="J74" i="11"/>
  <c r="J7" i="11"/>
  <c r="J8" i="11"/>
  <c r="J10" i="11"/>
  <c r="J11" i="11"/>
  <c r="J12" i="11"/>
  <c r="J13" i="11"/>
  <c r="J14" i="11"/>
  <c r="J15" i="11"/>
  <c r="J16" i="11"/>
  <c r="J18" i="11"/>
  <c r="J19" i="11"/>
  <c r="J49" i="11"/>
  <c r="J50" i="11"/>
  <c r="J51" i="11"/>
  <c r="J52" i="11"/>
  <c r="J53" i="11"/>
  <c r="J55" i="11"/>
  <c r="J56" i="11"/>
  <c r="J54" i="11"/>
  <c r="J57" i="11"/>
  <c r="J58" i="11"/>
  <c r="J59" i="11"/>
  <c r="J61" i="11"/>
  <c r="J65" i="11"/>
  <c r="J66" i="11"/>
  <c r="J67" i="11"/>
  <c r="J68" i="11"/>
  <c r="J69" i="11"/>
  <c r="J70" i="11"/>
  <c r="J71" i="11"/>
  <c r="J72" i="11"/>
  <c r="J73" i="11"/>
  <c r="J75" i="11"/>
  <c r="J76" i="11"/>
  <c r="J77" i="11"/>
  <c r="J78" i="11"/>
  <c r="J79" i="11"/>
  <c r="J81" i="11"/>
  <c r="J82" i="11"/>
  <c r="J83" i="11"/>
  <c r="J84" i="11"/>
  <c r="J85" i="11"/>
  <c r="J86" i="11"/>
  <c r="J87" i="11"/>
  <c r="J88" i="11"/>
  <c r="J89" i="11"/>
  <c r="J121" i="11" l="1"/>
  <c r="H121" i="11"/>
  <c r="G121" i="11"/>
  <c r="C121" i="11"/>
  <c r="D121" i="11"/>
  <c r="L115" i="11"/>
  <c r="L121" i="11" l="1"/>
  <c r="K121" i="11"/>
  <c r="K115" i="11"/>
  <c r="J115" i="11"/>
  <c r="H109" i="11"/>
  <c r="G109" i="11"/>
  <c r="F109" i="11"/>
  <c r="H97" i="11"/>
  <c r="G97" i="11"/>
  <c r="F97" i="11"/>
  <c r="H90" i="11"/>
  <c r="G90" i="11"/>
  <c r="F90" i="11"/>
  <c r="F124" i="11" l="1"/>
  <c r="G99" i="11"/>
  <c r="G124" i="11"/>
  <c r="H99" i="11"/>
  <c r="H124" i="11"/>
  <c r="F99" i="11"/>
  <c r="J103" i="11"/>
  <c r="K103" i="11"/>
  <c r="J104" i="11"/>
  <c r="K104" i="11"/>
  <c r="J105" i="11"/>
  <c r="K105" i="11"/>
  <c r="J107" i="11"/>
  <c r="K107" i="11"/>
  <c r="J108" i="11"/>
  <c r="K108" i="11"/>
  <c r="K102" i="11"/>
  <c r="J102" i="11"/>
  <c r="J94" i="11"/>
  <c r="K94" i="11"/>
  <c r="J95" i="11"/>
  <c r="K95" i="11"/>
  <c r="J96" i="11"/>
  <c r="K96" i="11"/>
  <c r="K93" i="11"/>
  <c r="J93" i="11"/>
  <c r="K7" i="11"/>
  <c r="K8" i="11"/>
  <c r="K10" i="11"/>
  <c r="K11" i="11"/>
  <c r="K12" i="11"/>
  <c r="K13" i="11"/>
  <c r="K14" i="11"/>
  <c r="K15" i="11"/>
  <c r="K16" i="11"/>
  <c r="K71" i="11"/>
  <c r="K18" i="11"/>
  <c r="K19" i="11"/>
  <c r="J112" i="11"/>
  <c r="K112" i="11"/>
  <c r="J113" i="11"/>
  <c r="K113" i="11"/>
  <c r="K49" i="11"/>
  <c r="K50" i="11"/>
  <c r="K51" i="11"/>
  <c r="K52" i="11"/>
  <c r="J118" i="11"/>
  <c r="K118" i="11"/>
  <c r="K53" i="11"/>
  <c r="K55" i="11"/>
  <c r="K56" i="11"/>
  <c r="K54" i="11"/>
  <c r="K57" i="11"/>
  <c r="K58" i="11"/>
  <c r="K59" i="11"/>
  <c r="K61" i="11"/>
  <c r="K65" i="11"/>
  <c r="K66" i="11"/>
  <c r="K67" i="11"/>
  <c r="K68" i="11"/>
  <c r="K69" i="11"/>
  <c r="K70" i="11"/>
  <c r="K72" i="11"/>
  <c r="K73" i="11"/>
  <c r="K75" i="11"/>
  <c r="J119" i="11"/>
  <c r="K119" i="11"/>
  <c r="K76" i="11"/>
  <c r="K77" i="11"/>
  <c r="K78" i="11"/>
  <c r="K79" i="11"/>
  <c r="K81" i="11"/>
  <c r="K82" i="11"/>
  <c r="K83" i="11"/>
  <c r="K84" i="11"/>
  <c r="J120" i="11"/>
  <c r="K120" i="11"/>
  <c r="K85" i="11"/>
  <c r="K86" i="11"/>
  <c r="K87" i="11"/>
  <c r="K88" i="11"/>
  <c r="K89" i="11"/>
  <c r="K6" i="11"/>
  <c r="J6" i="11"/>
  <c r="C109" i="11"/>
  <c r="K109" i="11" s="1"/>
  <c r="D109" i="11"/>
  <c r="L109" i="11" s="1"/>
  <c r="B109" i="11"/>
  <c r="J109" i="11" s="1"/>
  <c r="C97" i="11"/>
  <c r="K97" i="11" s="1"/>
  <c r="D97" i="11"/>
  <c r="L97" i="11" s="1"/>
  <c r="B97" i="11"/>
  <c r="J97" i="11" s="1"/>
  <c r="D90" i="11"/>
  <c r="D99" i="11" l="1"/>
  <c r="L99" i="11" s="1"/>
  <c r="L90" i="11"/>
  <c r="D124" i="11"/>
  <c r="L124" i="11" s="1"/>
  <c r="L108" i="11"/>
  <c r="L107" i="11"/>
  <c r="L105" i="11"/>
  <c r="L104" i="11"/>
  <c r="L103" i="11"/>
  <c r="L102" i="11"/>
  <c r="L96" i="11"/>
  <c r="L95" i="11"/>
  <c r="L94" i="11"/>
  <c r="L93" i="11"/>
  <c r="L89" i="11"/>
  <c r="L88" i="11"/>
  <c r="L87" i="11"/>
  <c r="L86" i="11"/>
  <c r="L85" i="11"/>
  <c r="L120" i="11"/>
  <c r="L84" i="11"/>
  <c r="L83" i="11"/>
  <c r="L82" i="11"/>
  <c r="L81" i="11"/>
  <c r="L79" i="11"/>
  <c r="L78" i="11"/>
  <c r="L77" i="11"/>
  <c r="L76" i="11"/>
  <c r="L119" i="11"/>
  <c r="L75" i="11"/>
  <c r="L73" i="11"/>
  <c r="L72" i="11"/>
  <c r="L70" i="11"/>
  <c r="L69" i="11"/>
  <c r="L68" i="11"/>
  <c r="L67" i="11"/>
  <c r="L66" i="11"/>
  <c r="L65" i="11"/>
  <c r="L61" i="11"/>
  <c r="L59" i="11"/>
  <c r="L58" i="11"/>
  <c r="L57" i="11"/>
  <c r="L54" i="11"/>
  <c r="L56" i="11"/>
  <c r="L55" i="11"/>
  <c r="L118" i="11"/>
  <c r="L52" i="11"/>
  <c r="L51" i="11"/>
  <c r="L50" i="11"/>
  <c r="L49" i="11"/>
  <c r="L113" i="11"/>
  <c r="L112" i="11"/>
  <c r="L53" i="11"/>
  <c r="L19" i="11"/>
  <c r="L18" i="11"/>
  <c r="L17" i="11"/>
  <c r="L71" i="11"/>
  <c r="L16" i="11"/>
  <c r="L15" i="11"/>
  <c r="L14" i="11"/>
  <c r="L13" i="11"/>
  <c r="L12" i="11"/>
  <c r="L11" i="11"/>
  <c r="L10" i="11"/>
  <c r="L8" i="11"/>
  <c r="L7" i="11"/>
  <c r="L6" i="11"/>
  <c r="B90" i="11" l="1"/>
  <c r="B124" i="11" s="1"/>
  <c r="J124" i="11" s="1"/>
  <c r="J17" i="11"/>
  <c r="C90" i="11"/>
  <c r="C99" i="11" l="1"/>
  <c r="K99" i="11" s="1"/>
  <c r="K90" i="11"/>
  <c r="C124" i="11"/>
  <c r="K124" i="11" s="1"/>
  <c r="K17" i="11"/>
  <c r="B99" i="11"/>
  <c r="J99" i="11" s="1"/>
  <c r="J90" i="11"/>
</calcChain>
</file>

<file path=xl/sharedStrings.xml><?xml version="1.0" encoding="utf-8"?>
<sst xmlns="http://schemas.openxmlformats.org/spreadsheetml/2006/main" count="166" uniqueCount="145">
  <si>
    <t>Total</t>
  </si>
  <si>
    <t>General Fund</t>
  </si>
  <si>
    <t>Agriculture Dept</t>
  </si>
  <si>
    <t>Cosmetologist Exam Board</t>
  </si>
  <si>
    <t>Commerce Dept</t>
  </si>
  <si>
    <t>Animal Health Board</t>
  </si>
  <si>
    <t>Barber Examiners Board</t>
  </si>
  <si>
    <t>Explore Minnesota Tourism</t>
  </si>
  <si>
    <t>Employ &amp; Econ Development Dept</t>
  </si>
  <si>
    <t>Public Facilities Authority</t>
  </si>
  <si>
    <t>Housing Finance Agency</t>
  </si>
  <si>
    <t>Workers Comp Court of Appeals</t>
  </si>
  <si>
    <t>Labor &amp; Industry Dept</t>
  </si>
  <si>
    <t>Iron Range Resources &amp; Rehab</t>
  </si>
  <si>
    <t>Architecture, Engineering Bd</t>
  </si>
  <si>
    <t>Accountancy Board</t>
  </si>
  <si>
    <t>Private Detective Board</t>
  </si>
  <si>
    <t>Public Utilities Comm</t>
  </si>
  <si>
    <t>Amateur Sports Comm</t>
  </si>
  <si>
    <t>Perpich Ctr for Arts Education</t>
  </si>
  <si>
    <t>Education Department</t>
  </si>
  <si>
    <t>Mn State Academies</t>
  </si>
  <si>
    <t>Arts Board</t>
  </si>
  <si>
    <t>Office of Higher Education</t>
  </si>
  <si>
    <t>Higher Ed Facilities Authority</t>
  </si>
  <si>
    <t>Administration Dept</t>
  </si>
  <si>
    <t>Lottery</t>
  </si>
  <si>
    <t>Racing Commission</t>
  </si>
  <si>
    <t>Attorney General</t>
  </si>
  <si>
    <t>Gambling Control Board</t>
  </si>
  <si>
    <t>Mn Management &amp; Budget</t>
  </si>
  <si>
    <t>Human Rights Dept</t>
  </si>
  <si>
    <t>Indian Affairs Council</t>
  </si>
  <si>
    <t>Investment Board</t>
  </si>
  <si>
    <t>Governors Office</t>
  </si>
  <si>
    <t>Bureau of Mediation Services</t>
  </si>
  <si>
    <t>Secretary of State</t>
  </si>
  <si>
    <t>State Auditor</t>
  </si>
  <si>
    <t>Minn State Retirement System</t>
  </si>
  <si>
    <t>Public Employees Retire Assoc</t>
  </si>
  <si>
    <t>Revenue Dept</t>
  </si>
  <si>
    <t>Teachers Retirement Assoc</t>
  </si>
  <si>
    <t>Ombudsperson for Families</t>
  </si>
  <si>
    <t>Campaign Fin &amp; Public Discl Bd</t>
  </si>
  <si>
    <t>Administrative Hearings</t>
  </si>
  <si>
    <t>Asian-Pacific Council</t>
  </si>
  <si>
    <t>Capitol Area Architect</t>
  </si>
  <si>
    <t>Disability Council</t>
  </si>
  <si>
    <t>Health Department</t>
  </si>
  <si>
    <t>Human Services Dept</t>
  </si>
  <si>
    <t>Veterans Affairs Dept</t>
  </si>
  <si>
    <t>Medical Practice Board</t>
  </si>
  <si>
    <t>Nursing Board</t>
  </si>
  <si>
    <t>Pharmacy Board</t>
  </si>
  <si>
    <t>Dentistry Board</t>
  </si>
  <si>
    <t>Chiropractors Board</t>
  </si>
  <si>
    <t>Optometry Board</t>
  </si>
  <si>
    <t>Social Work Board</t>
  </si>
  <si>
    <t>Marriage &amp; Family Therapy</t>
  </si>
  <si>
    <t>Veterinary Medicine Board</t>
  </si>
  <si>
    <t>Emergency Medical Services Bd</t>
  </si>
  <si>
    <t>Dietetics &amp; Nutrition Practice</t>
  </si>
  <si>
    <t>Psychology Board</t>
  </si>
  <si>
    <t>Physical Therapy Board</t>
  </si>
  <si>
    <t>Ombud Mental Health &amp; Dev Dis</t>
  </si>
  <si>
    <t>Trial Courts</t>
  </si>
  <si>
    <t>Public Defense Board</t>
  </si>
  <si>
    <t>Court of Appeals</t>
  </si>
  <si>
    <t>Supreme Court</t>
  </si>
  <si>
    <t>Tax Court</t>
  </si>
  <si>
    <t>Judicial Standards Board</t>
  </si>
  <si>
    <t>Legislative Coord. Commission</t>
  </si>
  <si>
    <t>Legislative Auditor</t>
  </si>
  <si>
    <t>Military Affairs Dept</t>
  </si>
  <si>
    <t>Public Safety Dept</t>
  </si>
  <si>
    <t>Corrections Dept</t>
  </si>
  <si>
    <t>Peace Officers Board (POST)</t>
  </si>
  <si>
    <t>Sentencing Guidelines Comm</t>
  </si>
  <si>
    <t>Natural Resources Dept</t>
  </si>
  <si>
    <t>Pollution Control Agency</t>
  </si>
  <si>
    <t>Water &amp; Soil Resources Board</t>
  </si>
  <si>
    <t>Transportation Dept</t>
  </si>
  <si>
    <t>Constitutional Offices</t>
  </si>
  <si>
    <t>Judicial Branch</t>
  </si>
  <si>
    <t>Total- Constitutional Offices</t>
  </si>
  <si>
    <t>Total- Judicial Branch</t>
  </si>
  <si>
    <t>Other Funds</t>
  </si>
  <si>
    <t>Quarter/Year</t>
  </si>
  <si>
    <t>4th Quarter, 2014</t>
  </si>
  <si>
    <t>Guardian ad Litem Board</t>
  </si>
  <si>
    <t>FY</t>
  </si>
  <si>
    <t>Executive Branch</t>
  </si>
  <si>
    <t>Pensions</t>
  </si>
  <si>
    <t>MNSure</t>
  </si>
  <si>
    <t>4th Quarter, 2015</t>
  </si>
  <si>
    <t>Source: SEMA4 Query BIAA_FTE_HISTORY_FY_AGENCY</t>
  </si>
  <si>
    <t>4th Quarter, 2016</t>
  </si>
  <si>
    <t>Podiatric Medicine Board</t>
  </si>
  <si>
    <t>Behavioral Hlth &amp;Therapy Bd</t>
  </si>
  <si>
    <t>Legislative Branch</t>
  </si>
  <si>
    <t>Retirement Agencies</t>
  </si>
  <si>
    <t>Total- Retirement Agencies</t>
  </si>
  <si>
    <t>Total- Executive Branch</t>
  </si>
  <si>
    <t>Total- Legislative Branch</t>
  </si>
  <si>
    <t>4th Quarter, 2017</t>
  </si>
  <si>
    <t>African American Heritage Bd.</t>
  </si>
  <si>
    <t>State Total</t>
  </si>
  <si>
    <t>Total Executive Branch Including Constitutional Offices</t>
  </si>
  <si>
    <t>State Government represents all branches of Minnesota state government including the Executive Branch, Constitutional Offices, Judicial Branch, Legislative Coordinating Commission, Legislative Auditor and three retirement agencies.  Minnesota State is not included.</t>
  </si>
  <si>
    <t>Around 40% of FTEs are paid through the state's General Fund.  "Other Funds" summarizes about 90 funds including the Trunk Highway Fund, State Lottery, State Park user fees and various other license fees and special revenue funds.</t>
  </si>
  <si>
    <t>The Executive Branch includes about 75  agencies, commissions and boards as well as four constitutional offices.  Minnesota State and the retirement agencies are not included.</t>
  </si>
  <si>
    <t>Year</t>
  </si>
  <si>
    <t>Prof. Educator Licensing Std. Bd.</t>
  </si>
  <si>
    <t>Latino Affairs Council</t>
  </si>
  <si>
    <t>Occup. Therapy Practice Bd.</t>
  </si>
  <si>
    <t>4th Quarter, 2018</t>
  </si>
  <si>
    <t xml:space="preserve">Executive Summary 
This report identifies Full Time Equivalencies (FTEs) from a specified quarter. The number does not reflect a headcount, but rather all hours recorded by state employees divided by 40 hours for each week. </t>
  </si>
  <si>
    <t>4th Quarter, 2019</t>
  </si>
  <si>
    <t>Senate</t>
  </si>
  <si>
    <t>4th Quarter, 2020</t>
  </si>
  <si>
    <t>Note that the Senate did not appear in FTE calculations until 2020 and accounts for 229 additional FTEs from FY 2019</t>
  </si>
  <si>
    <t>Legislative Branch*</t>
  </si>
  <si>
    <t>*As of 2020, the Legislative Branch FTE calculations include the Senate.  This adds 208 FTEs to the 2020 Legislature total.</t>
  </si>
  <si>
    <t>4th Quarter, 2021</t>
  </si>
  <si>
    <t>Exec for LT Svcs &amp; Supports Bd</t>
  </si>
  <si>
    <t>Ombud American Indian Families</t>
  </si>
  <si>
    <t>Ombudsperson for Corrections</t>
  </si>
  <si>
    <t>4th Quarter, 2022</t>
  </si>
  <si>
    <t>Minnesota IT Services</t>
  </si>
  <si>
    <t>Minnesota Zoological Garden</t>
  </si>
  <si>
    <t>Rare Disease Advisory Council</t>
  </si>
  <si>
    <t>4th Quarter, 2023</t>
  </si>
  <si>
    <t xml:space="preserve">                  FY 2023- 4th Quarter</t>
  </si>
  <si>
    <t xml:space="preserve">         Change from FY 2023- 4th Quarter</t>
  </si>
  <si>
    <t xml:space="preserve">                                      Fulltime Equivalent Employment by State Agency- Fiscal Year 2024 Fourth Quarter (April-June)</t>
  </si>
  <si>
    <t xml:space="preserve">                  FY 2024- 4th Quarter</t>
  </si>
  <si>
    <t>Cannabis Expungement Board</t>
  </si>
  <si>
    <t>Climate Innovn Finance Authrty</t>
  </si>
  <si>
    <t>Foster Youth Ombudsperson</t>
  </si>
  <si>
    <t>LGBTQIA2S+ Minnesotans Council</t>
  </si>
  <si>
    <t>State Competency Attainment Bd</t>
  </si>
  <si>
    <t>4th Quarter, 2024</t>
  </si>
  <si>
    <t xml:space="preserve">        State Government FTEs by Fund Type (Q4, 2014-24)</t>
  </si>
  <si>
    <t xml:space="preserve">              Executive Branch FTEs by Fund Type (FY 2014-24)</t>
  </si>
  <si>
    <t xml:space="preserve">                                                                                        Annual FTE Count by State of MN Branch (FY 2014-24)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</si>
</sst>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_);_(* \(#,##0\);_(* &quot;-&quot;??_);_(@_)"/>
  </numFmts>
  <fonts count="14">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0"/>
      <name val="Arial Unicode MS"/>
      <family val="2"/>
    </font>
    <font>
      <b/>
      <sz val="10"/>
      <name val="Arial Unicode MS"/>
      <family val="2"/>
    </font>
    <font>
      <b/>
      <sz val="11"/>
      <name val="Calibri"/>
      <family val="2"/>
      <scheme val="minor"/>
    </font>
    <font>
      <sz val="11"/>
      <name val="Calibri"/>
      <family val="2"/>
      <scheme val="minor"/>
    </font>
    <font>
      <sz val="11"/>
      <color theme="1"/>
      <name val="Calibri"/>
      <family val="2"/>
    </font>
    <font>
      <sz val="10"/>
      <color indexed="8"/>
      <name val="Arial"/>
      <family val="2"/>
    </font>
    <font>
      <sz val="9"/>
      <color theme="1"/>
      <name val="Calibri"/>
      <family val="2"/>
      <scheme val="minor"/>
    </font>
    <font>
      <sz val="10"/>
      <color theme="1"/>
      <name val="Calibri"/>
      <family val="2"/>
      <scheme val="minor"/>
    </font>
    <font>
      <sz val="8"/>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0" fillId="0" borderId="0"/>
  </cellStyleXfs>
  <cellXfs count="131">
    <xf numFmtId="0" fontId="0" fillId="0" borderId="0" xfId="0"/>
    <xf numFmtId="165" fontId="0" fillId="0" borderId="0" xfId="0" applyNumberFormat="1"/>
    <xf numFmtId="49" fontId="2" fillId="0" borderId="0" xfId="0" applyNumberFormat="1" applyFont="1"/>
    <xf numFmtId="0" fontId="2" fillId="0" borderId="0" xfId="0" applyFont="1"/>
    <xf numFmtId="164" fontId="0" fillId="0" borderId="0" xfId="1" applyNumberFormat="1" applyFont="1"/>
    <xf numFmtId="164" fontId="2" fillId="0" borderId="0" xfId="1" applyNumberFormat="1" applyFont="1"/>
    <xf numFmtId="0" fontId="2" fillId="0" borderId="0" xfId="0" applyFont="1" applyFill="1" applyBorder="1" applyAlignment="1">
      <alignment horizontal="right"/>
    </xf>
    <xf numFmtId="0" fontId="2" fillId="0" borderId="0" xfId="0" applyFont="1" applyAlignment="1">
      <alignment horizontal="center"/>
    </xf>
    <xf numFmtId="49" fontId="2" fillId="0" borderId="1" xfId="0" applyNumberFormat="1" applyFont="1" applyBorder="1"/>
    <xf numFmtId="164" fontId="0" fillId="0" borderId="0" xfId="0" applyNumberFormat="1"/>
    <xf numFmtId="0" fontId="2" fillId="2" borderId="0" xfId="0" applyFont="1" applyFill="1" applyAlignment="1">
      <alignment horizontal="center" wrapText="1"/>
    </xf>
    <xf numFmtId="0" fontId="0" fillId="3" borderId="0" xfId="0" applyFill="1" applyAlignment="1">
      <alignment horizontal="left"/>
    </xf>
    <xf numFmtId="0" fontId="2" fillId="2" borderId="0" xfId="0" applyFont="1" applyFill="1"/>
    <xf numFmtId="49" fontId="0" fillId="0" borderId="5" xfId="0" applyNumberFormat="1" applyBorder="1"/>
    <xf numFmtId="49" fontId="0" fillId="0" borderId="4" xfId="0" applyNumberFormat="1" applyBorder="1"/>
    <xf numFmtId="167" fontId="0" fillId="3" borderId="0" xfId="1" applyNumberFormat="1" applyFont="1" applyFill="1"/>
    <xf numFmtId="167" fontId="1" fillId="3" borderId="0" xfId="1" applyNumberFormat="1" applyFont="1" applyFill="1"/>
    <xf numFmtId="0" fontId="2" fillId="0" borderId="0" xfId="0" applyFont="1" applyFill="1" applyAlignment="1">
      <alignment horizontal="right"/>
    </xf>
    <xf numFmtId="0" fontId="2" fillId="2" borderId="0" xfId="0" applyFont="1" applyFill="1" applyAlignment="1">
      <alignment horizontal="center" vertical="center" wrapText="1"/>
    </xf>
    <xf numFmtId="3" fontId="0" fillId="0" borderId="0" xfId="0" applyNumberFormat="1"/>
    <xf numFmtId="3" fontId="0" fillId="3" borderId="0" xfId="0" applyNumberFormat="1" applyFill="1" applyAlignment="1">
      <alignment horizontal="right" wrapText="1"/>
    </xf>
    <xf numFmtId="167" fontId="0" fillId="3" borderId="0" xfId="1" applyNumberFormat="1" applyFont="1" applyFill="1" applyAlignment="1">
      <alignment horizontal="right"/>
    </xf>
    <xf numFmtId="166" fontId="0" fillId="0" borderId="0" xfId="2" applyNumberFormat="1" applyFont="1"/>
    <xf numFmtId="0" fontId="0" fillId="3" borderId="0" xfId="0" applyFill="1" applyAlignment="1">
      <alignment wrapText="1"/>
    </xf>
    <xf numFmtId="0" fontId="2" fillId="3" borderId="0" xfId="0" applyFont="1" applyFill="1" applyAlignment="1">
      <alignment wrapText="1"/>
    </xf>
    <xf numFmtId="167" fontId="2" fillId="3" borderId="0" xfId="1" applyNumberFormat="1" applyFont="1" applyFill="1" applyAlignment="1">
      <alignment wrapText="1"/>
    </xf>
    <xf numFmtId="0" fontId="0" fillId="0" borderId="0" xfId="0" applyFill="1" applyBorder="1"/>
    <xf numFmtId="0" fontId="0" fillId="0" borderId="0" xfId="0" applyBorder="1"/>
    <xf numFmtId="0" fontId="4" fillId="0" borderId="0" xfId="0" applyFont="1"/>
    <xf numFmtId="167" fontId="0" fillId="0" borderId="0" xfId="0" applyNumberFormat="1"/>
    <xf numFmtId="0" fontId="2" fillId="2" borderId="0" xfId="0" applyFont="1" applyFill="1" applyAlignment="1"/>
    <xf numFmtId="0" fontId="3" fillId="0" borderId="0" xfId="0" applyFont="1" applyAlignment="1">
      <alignment vertical="top"/>
    </xf>
    <xf numFmtId="3" fontId="0" fillId="3" borderId="0" xfId="0" applyNumberFormat="1" applyFill="1"/>
    <xf numFmtId="167" fontId="0" fillId="3" borderId="0" xfId="1" applyNumberFormat="1" applyFont="1" applyFill="1" applyAlignment="1">
      <alignment wrapText="1"/>
    </xf>
    <xf numFmtId="0" fontId="6" fillId="0" borderId="0" xfId="3" applyFont="1" applyBorder="1"/>
    <xf numFmtId="164" fontId="0" fillId="0" borderId="7" xfId="1" applyNumberFormat="1" applyFont="1" applyBorder="1"/>
    <xf numFmtId="0" fontId="0" fillId="0" borderId="7" xfId="0" applyBorder="1"/>
    <xf numFmtId="165" fontId="2" fillId="0" borderId="0" xfId="0" applyNumberFormat="1" applyFont="1" applyBorder="1"/>
    <xf numFmtId="164" fontId="2" fillId="0" borderId="0" xfId="1" applyNumberFormat="1" applyFont="1" applyBorder="1"/>
    <xf numFmtId="164" fontId="0" fillId="0" borderId="0" xfId="1" applyNumberFormat="1" applyFont="1" applyBorder="1"/>
    <xf numFmtId="0" fontId="2" fillId="0" borderId="4" xfId="0" applyFont="1" applyBorder="1"/>
    <xf numFmtId="0" fontId="7" fillId="0" borderId="6" xfId="3" applyFont="1" applyBorder="1"/>
    <xf numFmtId="0" fontId="7" fillId="0" borderId="0" xfId="3" applyFont="1" applyBorder="1"/>
    <xf numFmtId="2" fontId="0" fillId="0" borderId="0" xfId="2" applyNumberFormat="1" applyFont="1"/>
    <xf numFmtId="0" fontId="2" fillId="0" borderId="1" xfId="0" applyFont="1" applyFill="1" applyBorder="1" applyAlignment="1">
      <alignment horizontal="center"/>
    </xf>
    <xf numFmtId="0" fontId="2" fillId="0" borderId="2" xfId="0" applyFont="1" applyFill="1" applyBorder="1" applyAlignment="1">
      <alignment horizontal="center" wrapText="1"/>
    </xf>
    <xf numFmtId="0" fontId="2" fillId="0" borderId="1" xfId="0" applyFont="1" applyFill="1" applyBorder="1" applyAlignment="1">
      <alignment horizontal="center" wrapText="1"/>
    </xf>
    <xf numFmtId="49" fontId="0" fillId="0" borderId="0" xfId="0" applyNumberFormat="1"/>
    <xf numFmtId="164" fontId="0" fillId="0" borderId="9" xfId="1" applyNumberFormat="1" applyFont="1" applyBorder="1"/>
    <xf numFmtId="165" fontId="0" fillId="0" borderId="12" xfId="0" applyNumberFormat="1" applyFill="1" applyBorder="1" applyAlignment="1">
      <alignment horizontal="center"/>
    </xf>
    <xf numFmtId="165" fontId="0" fillId="0" borderId="0" xfId="0" applyNumberFormat="1" applyFill="1" applyBorder="1" applyAlignment="1">
      <alignment horizontal="center"/>
    </xf>
    <xf numFmtId="165" fontId="0" fillId="0" borderId="11" xfId="0" applyNumberFormat="1" applyFill="1" applyBorder="1" applyAlignment="1">
      <alignment horizontal="center"/>
    </xf>
    <xf numFmtId="165" fontId="0" fillId="0" borderId="7" xfId="0" applyNumberFormat="1" applyFill="1" applyBorder="1" applyAlignment="1">
      <alignment horizontal="center"/>
    </xf>
    <xf numFmtId="165" fontId="0" fillId="0" borderId="9" xfId="0" applyNumberFormat="1" applyFill="1" applyBorder="1" applyAlignment="1">
      <alignment horizontal="center"/>
    </xf>
    <xf numFmtId="165" fontId="0" fillId="0" borderId="8" xfId="0" applyNumberFormat="1" applyFill="1" applyBorder="1" applyAlignment="1">
      <alignment horizontal="center"/>
    </xf>
    <xf numFmtId="165" fontId="0" fillId="0" borderId="13" xfId="0" applyNumberFormat="1" applyFill="1" applyBorder="1" applyAlignment="1">
      <alignment horizontal="center"/>
    </xf>
    <xf numFmtId="165" fontId="0" fillId="0" borderId="10" xfId="0" applyNumberFormat="1" applyFill="1" applyBorder="1" applyAlignment="1">
      <alignment horizontal="center"/>
    </xf>
    <xf numFmtId="166" fontId="2" fillId="0" borderId="0" xfId="2" applyNumberFormat="1" applyFont="1" applyFill="1" applyBorder="1" applyAlignment="1">
      <alignment horizontal="center"/>
    </xf>
    <xf numFmtId="0" fontId="0" fillId="0" borderId="0" xfId="0" applyFill="1" applyBorder="1" applyAlignment="1">
      <alignment horizontal="center"/>
    </xf>
    <xf numFmtId="166" fontId="2" fillId="0" borderId="0" xfId="2" applyNumberFormat="1" applyFont="1" applyFill="1" applyAlignment="1">
      <alignment horizontal="center"/>
    </xf>
    <xf numFmtId="165" fontId="2" fillId="0" borderId="0" xfId="0" applyNumberFormat="1" applyFont="1" applyFill="1" applyBorder="1" applyAlignment="1">
      <alignment horizontal="center"/>
    </xf>
    <xf numFmtId="2" fontId="0" fillId="0" borderId="0" xfId="0" applyNumberFormat="1"/>
    <xf numFmtId="0" fontId="2" fillId="4" borderId="2" xfId="0" applyFont="1" applyFill="1" applyBorder="1" applyAlignment="1"/>
    <xf numFmtId="0" fontId="2" fillId="4" borderId="6" xfId="0" applyFont="1" applyFill="1" applyBorder="1" applyAlignment="1"/>
    <xf numFmtId="0" fontId="2" fillId="4" borderId="3" xfId="0" applyFont="1" applyFill="1" applyBorder="1" applyAlignment="1"/>
    <xf numFmtId="165" fontId="2" fillId="4" borderId="2" xfId="0" applyNumberFormat="1" applyFont="1" applyFill="1" applyBorder="1" applyAlignment="1">
      <alignment horizontal="center"/>
    </xf>
    <xf numFmtId="165" fontId="2" fillId="4" borderId="6" xfId="0" applyNumberFormat="1" applyFont="1" applyFill="1" applyBorder="1" applyAlignment="1">
      <alignment horizontal="center"/>
    </xf>
    <xf numFmtId="165" fontId="2" fillId="4" borderId="1" xfId="0" applyNumberFormat="1" applyFont="1" applyFill="1" applyBorder="1" applyAlignment="1">
      <alignment horizontal="center"/>
    </xf>
    <xf numFmtId="0" fontId="2" fillId="4" borderId="0" xfId="0" applyFont="1" applyFill="1"/>
    <xf numFmtId="164" fontId="2" fillId="4" borderId="0" xfId="1" applyNumberFormat="1" applyFont="1" applyFill="1"/>
    <xf numFmtId="165" fontId="2" fillId="4" borderId="0" xfId="0" applyNumberFormat="1" applyFont="1" applyFill="1" applyBorder="1" applyAlignment="1">
      <alignment horizontal="center"/>
    </xf>
    <xf numFmtId="49" fontId="2" fillId="0" borderId="0" xfId="0" applyNumberFormat="1" applyFont="1" applyBorder="1"/>
    <xf numFmtId="164" fontId="2" fillId="0" borderId="0" xfId="1" applyNumberFormat="1" applyFont="1" applyFill="1"/>
    <xf numFmtId="49" fontId="2" fillId="0" borderId="3" xfId="3" applyNumberFormat="1" applyFont="1" applyBorder="1" applyAlignment="1">
      <alignment wrapText="1"/>
    </xf>
    <xf numFmtId="0" fontId="0" fillId="0" borderId="0" xfId="0" applyAlignment="1">
      <alignment wrapText="1"/>
    </xf>
    <xf numFmtId="49" fontId="0" fillId="0" borderId="0" xfId="0" applyNumberFormat="1" applyBorder="1"/>
    <xf numFmtId="0" fontId="0" fillId="0" borderId="0" xfId="4" applyFont="1" applyFill="1" applyBorder="1" applyAlignment="1"/>
    <xf numFmtId="0" fontId="9" fillId="0" borderId="0" xfId="0" applyFont="1" applyBorder="1" applyAlignment="1">
      <alignment horizontal="left" vertical="top" wrapText="1"/>
    </xf>
    <xf numFmtId="0" fontId="8" fillId="0" borderId="0" xfId="3" applyFont="1" applyBorder="1"/>
    <xf numFmtId="3" fontId="2" fillId="3" borderId="0" xfId="0" applyNumberFormat="1" applyFont="1" applyFill="1" applyAlignment="1">
      <alignment wrapText="1"/>
    </xf>
    <xf numFmtId="167" fontId="0" fillId="3" borderId="0" xfId="1" applyNumberFormat="1" applyFont="1" applyFill="1" applyAlignment="1"/>
    <xf numFmtId="3" fontId="0" fillId="3" borderId="0" xfId="0" applyNumberFormat="1" applyFill="1" applyAlignment="1">
      <alignment wrapText="1"/>
    </xf>
    <xf numFmtId="1" fontId="0" fillId="3" borderId="0" xfId="0" applyNumberFormat="1" applyFill="1" applyAlignment="1"/>
    <xf numFmtId="167" fontId="2" fillId="3" borderId="0" xfId="1" applyNumberFormat="1" applyFont="1" applyFill="1" applyAlignment="1"/>
    <xf numFmtId="0" fontId="0" fillId="0" borderId="0" xfId="0" applyAlignment="1">
      <alignment horizontal="left" wrapText="1"/>
    </xf>
    <xf numFmtId="0" fontId="3" fillId="0" borderId="0" xfId="0" applyFont="1" applyAlignment="1">
      <alignment vertical="top"/>
    </xf>
    <xf numFmtId="0" fontId="11" fillId="0" borderId="0" xfId="0" applyFont="1" applyAlignment="1">
      <alignment horizontal="left"/>
    </xf>
    <xf numFmtId="0" fontId="0" fillId="0" borderId="0" xfId="0" applyAlignment="1"/>
    <xf numFmtId="0" fontId="12" fillId="0" borderId="0" xfId="0" applyFont="1" applyAlignment="1">
      <alignment vertical="top"/>
    </xf>
    <xf numFmtId="49" fontId="0" fillId="0" borderId="13" xfId="0" applyNumberFormat="1" applyBorder="1"/>
    <xf numFmtId="165" fontId="0" fillId="0" borderId="12" xfId="0" applyNumberFormat="1" applyBorder="1" applyAlignment="1">
      <alignment horizontal="center"/>
    </xf>
    <xf numFmtId="165" fontId="0" fillId="0" borderId="0" xfId="0" applyNumberFormat="1" applyAlignment="1">
      <alignment horizontal="center"/>
    </xf>
    <xf numFmtId="164" fontId="0" fillId="0" borderId="7" xfId="1" applyNumberFormat="1" applyFont="1" applyBorder="1" applyAlignment="1">
      <alignment horizontal="center"/>
    </xf>
    <xf numFmtId="165" fontId="0" fillId="0" borderId="11" xfId="0" applyNumberFormat="1" applyBorder="1" applyAlignment="1">
      <alignment horizontal="center"/>
    </xf>
    <xf numFmtId="165" fontId="0" fillId="0" borderId="7" xfId="0" applyNumberFormat="1" applyBorder="1" applyAlignment="1">
      <alignment horizontal="center"/>
    </xf>
    <xf numFmtId="165" fontId="0" fillId="0" borderId="9" xfId="0" applyNumberFormat="1" applyBorder="1" applyAlignment="1">
      <alignment horizontal="center"/>
    </xf>
    <xf numFmtId="165" fontId="0" fillId="0" borderId="8" xfId="0" applyNumberFormat="1" applyBorder="1" applyAlignment="1">
      <alignment horizontal="center"/>
    </xf>
    <xf numFmtId="165" fontId="0" fillId="0" borderId="13" xfId="0" applyNumberFormat="1" applyBorder="1" applyAlignment="1">
      <alignment horizontal="center"/>
    </xf>
    <xf numFmtId="165" fontId="0" fillId="0" borderId="10" xfId="0" applyNumberFormat="1" applyBorder="1" applyAlignment="1">
      <alignment horizontal="center"/>
    </xf>
    <xf numFmtId="164" fontId="2" fillId="4" borderId="8" xfId="1" applyNumberFormat="1" applyFont="1" applyFill="1" applyBorder="1" applyAlignment="1">
      <alignment horizontal="center"/>
    </xf>
    <xf numFmtId="164" fontId="2" fillId="4" borderId="10" xfId="1" applyNumberFormat="1" applyFont="1" applyFill="1" applyBorder="1" applyAlignment="1">
      <alignment horizontal="center"/>
    </xf>
    <xf numFmtId="164" fontId="2" fillId="0" borderId="7" xfId="1" applyNumberFormat="1" applyFont="1" applyBorder="1" applyAlignment="1">
      <alignment horizontal="center"/>
    </xf>
    <xf numFmtId="164" fontId="2" fillId="4" borderId="1" xfId="1" applyNumberFormat="1" applyFont="1" applyFill="1" applyBorder="1" applyAlignment="1">
      <alignment horizontal="center"/>
    </xf>
    <xf numFmtId="164" fontId="0" fillId="0" borderId="0" xfId="1" applyNumberFormat="1" applyFont="1" applyAlignment="1">
      <alignment horizontal="center"/>
    </xf>
    <xf numFmtId="165" fontId="2" fillId="4" borderId="8" xfId="0" applyNumberFormat="1" applyFont="1" applyFill="1" applyBorder="1" applyAlignment="1">
      <alignment horizontal="center"/>
    </xf>
    <xf numFmtId="165" fontId="2" fillId="4" borderId="10" xfId="0" applyNumberFormat="1" applyFont="1" applyFill="1" applyBorder="1" applyAlignment="1">
      <alignment horizontal="center"/>
    </xf>
    <xf numFmtId="164" fontId="2" fillId="0" borderId="0" xfId="1" applyNumberFormat="1" applyFont="1" applyAlignment="1">
      <alignment horizontal="center"/>
    </xf>
    <xf numFmtId="165" fontId="2" fillId="0" borderId="6" xfId="0" applyNumberFormat="1" applyFont="1" applyFill="1" applyBorder="1" applyAlignment="1">
      <alignment horizontal="center"/>
    </xf>
    <xf numFmtId="164" fontId="2" fillId="0" borderId="0" xfId="1" applyNumberFormat="1" applyFont="1" applyFill="1" applyAlignment="1">
      <alignment horizontal="center"/>
    </xf>
    <xf numFmtId="165" fontId="2" fillId="4" borderId="3" xfId="0" applyNumberFormat="1" applyFont="1" applyFill="1" applyBorder="1" applyAlignment="1">
      <alignment horizontal="center"/>
    </xf>
    <xf numFmtId="164" fontId="0" fillId="0" borderId="9" xfId="1" applyNumberFormat="1" applyFont="1" applyBorder="1" applyAlignment="1">
      <alignment horizontal="center"/>
    </xf>
    <xf numFmtId="164" fontId="2" fillId="4" borderId="6" xfId="1" applyNumberFormat="1" applyFont="1" applyFill="1" applyBorder="1" applyAlignment="1">
      <alignment horizontal="center"/>
    </xf>
    <xf numFmtId="0" fontId="11" fillId="0" borderId="0" xfId="0" applyFont="1"/>
    <xf numFmtId="0" fontId="0" fillId="3" borderId="0" xfId="0" applyFill="1" applyAlignment="1">
      <alignment horizontal="left" wrapText="1"/>
    </xf>
    <xf numFmtId="167" fontId="0" fillId="3" borderId="0" xfId="1" applyNumberFormat="1" applyFont="1" applyFill="1" applyAlignment="1">
      <alignment horizontal="left" wrapText="1"/>
    </xf>
    <xf numFmtId="0" fontId="0" fillId="2" borderId="0" xfId="0" applyFill="1"/>
    <xf numFmtId="0" fontId="9" fillId="0" borderId="0" xfId="0" applyFont="1" applyFill="1" applyBorder="1" applyAlignment="1">
      <alignment horizontal="left" vertical="top" wrapText="1"/>
    </xf>
    <xf numFmtId="167" fontId="0" fillId="3" borderId="0" xfId="1" applyNumberFormat="1" applyFont="1" applyFill="1" applyAlignment="1">
      <alignment horizontal="right" wrapText="1"/>
    </xf>
    <xf numFmtId="0" fontId="9" fillId="5" borderId="0" xfId="0" applyFont="1" applyFill="1" applyBorder="1" applyAlignment="1">
      <alignment horizontal="left" vertical="top"/>
    </xf>
    <xf numFmtId="0" fontId="0" fillId="0" borderId="0" xfId="0" applyAlignment="1">
      <alignment horizontal="center"/>
    </xf>
    <xf numFmtId="0" fontId="3" fillId="0" borderId="0" xfId="0" applyFont="1" applyAlignment="1">
      <alignment horizontal="center" vertical="top"/>
    </xf>
    <xf numFmtId="0" fontId="2" fillId="4" borderId="6" xfId="0" applyFont="1" applyFill="1" applyBorder="1" applyAlignment="1">
      <alignment horizontal="center"/>
    </xf>
    <xf numFmtId="0" fontId="2" fillId="4" borderId="3" xfId="0" applyFont="1" applyFill="1" applyBorder="1" applyAlignment="1">
      <alignment horizontal="center"/>
    </xf>
    <xf numFmtId="165" fontId="2" fillId="0" borderId="0" xfId="0" applyNumberFormat="1" applyFont="1" applyBorder="1" applyAlignment="1">
      <alignment horizontal="center"/>
    </xf>
    <xf numFmtId="164" fontId="2" fillId="0" borderId="0" xfId="1" applyNumberFormat="1" applyFont="1" applyBorder="1" applyAlignment="1">
      <alignment horizontal="center"/>
    </xf>
    <xf numFmtId="164" fontId="2" fillId="4" borderId="0" xfId="1" applyNumberFormat="1" applyFont="1" applyFill="1" applyAlignment="1">
      <alignment horizontal="center"/>
    </xf>
    <xf numFmtId="164" fontId="0" fillId="0" borderId="0" xfId="0" applyNumberFormat="1" applyAlignment="1">
      <alignment horizontal="center"/>
    </xf>
    <xf numFmtId="167" fontId="0" fillId="0" borderId="0" xfId="0" applyNumberFormat="1" applyAlignment="1">
      <alignment wrapText="1"/>
    </xf>
    <xf numFmtId="0" fontId="9" fillId="5" borderId="0" xfId="0" applyFont="1" applyFill="1" applyAlignment="1">
      <alignment horizontal="left" vertical="top"/>
    </xf>
    <xf numFmtId="165" fontId="0" fillId="0" borderId="0" xfId="0" applyNumberFormat="1" applyAlignment="1">
      <alignment horizontal="left" wrapText="1"/>
    </xf>
    <xf numFmtId="1" fontId="0" fillId="0" borderId="0" xfId="0" applyNumberFormat="1" applyAlignment="1">
      <alignment horizontal="left" wrapText="1"/>
    </xf>
  </cellXfs>
  <cellStyles count="5">
    <cellStyle name="Comma" xfId="1" builtinId="3"/>
    <cellStyle name="Normal" xfId="0" builtinId="0"/>
    <cellStyle name="Normal 2" xfId="3" xr:uid="{00000000-0005-0000-0000-000002000000}"/>
    <cellStyle name="Normal_Sheet1"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FY 2024 FTEs by Government Branch</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8627-45B7-940C-715A087D3E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8627-45B7-940C-715A087D3ED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8627-45B7-940C-715A087D3ED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8627-45B7-940C-715A087D3ED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8627-45B7-940C-715A087D3ED3}"/>
              </c:ext>
            </c:extLst>
          </c:dPt>
          <c:dLbls>
            <c:dLbl>
              <c:idx val="0"/>
              <c:layout>
                <c:manualLayout>
                  <c:x val="-0.13018796334668692"/>
                  <c:y val="-0.2332203649982348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27-45B7-940C-715A087D3ED3}"/>
                </c:ext>
              </c:extLst>
            </c:dLbl>
            <c:dLbl>
              <c:idx val="1"/>
              <c:layout>
                <c:manualLayout>
                  <c:x val="-4.7985126859142607E-2"/>
                  <c:y val="0.13348315835520561"/>
                </c:manualLayout>
              </c:layout>
              <c:tx>
                <c:rich>
                  <a:bodyPr/>
                  <a:lstStyle/>
                  <a:p>
                    <a:fld id="{51BA9D1E-4D8E-4563-8A60-E5BDA6BD516F}" type="CATEGORYNAME">
                      <a:rPr lang="en-US"/>
                      <a:pPr/>
                      <a:t>[CATEGORY NAME]</a:t>
                    </a:fld>
                    <a:r>
                      <a:rPr lang="en-US" baseline="0"/>
                      <a:t>
&lt;</a:t>
                    </a:r>
                    <a:fld id="{68C1B32E-A40C-41BD-92ED-E6149E136EF6}"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627-45B7-940C-715A087D3ED3}"/>
                </c:ext>
              </c:extLst>
            </c:dLbl>
            <c:dLbl>
              <c:idx val="2"/>
              <c:layout>
                <c:manualLayout>
                  <c:x val="-1.8145341207349081E-2"/>
                  <c:y val="5.787037037037036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27-45B7-940C-715A087D3ED3}"/>
                </c:ext>
              </c:extLst>
            </c:dLbl>
            <c:dLbl>
              <c:idx val="3"/>
              <c:layout>
                <c:manualLayout>
                  <c:x val="8.3861285631978894E-2"/>
                  <c:y val="-6.0781875949716813E-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27-45B7-940C-715A087D3ED3}"/>
                </c:ext>
              </c:extLst>
            </c:dLbl>
            <c:dLbl>
              <c:idx val="4"/>
              <c:layout>
                <c:manualLayout>
                  <c:x val="0.11531099075043365"/>
                  <c:y val="8.9469079522954374E-3"/>
                </c:manualLayout>
              </c:layout>
              <c:tx>
                <c:rich>
                  <a:bodyPr/>
                  <a:lstStyle/>
                  <a:p>
                    <a:r>
                      <a:rPr lang="en-US"/>
                      <a:t>Legislative</a:t>
                    </a:r>
                    <a:r>
                      <a:rPr lang="en-US" baseline="0"/>
                      <a:t> Branch</a:t>
                    </a:r>
                    <a:r>
                      <a:rPr lang="en-US"/>
                      <a:t>
&lt;1%</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8627-45B7-940C-715A087D3ED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'Annual All Branches'!$A$3:$A$7</c:f>
              <c:strCache>
                <c:ptCount val="5"/>
                <c:pt idx="0">
                  <c:v>Executive Branch</c:v>
                </c:pt>
                <c:pt idx="1">
                  <c:v>Pensions</c:v>
                </c:pt>
                <c:pt idx="2">
                  <c:v>Constitutional Offices</c:v>
                </c:pt>
                <c:pt idx="3">
                  <c:v>Judicial Branch</c:v>
                </c:pt>
                <c:pt idx="4">
                  <c:v>Legislative Branch*</c:v>
                </c:pt>
              </c:strCache>
            </c:strRef>
          </c:cat>
          <c:val>
            <c:numRef>
              <c:f>'Annual All Branches'!$B$3:$B$7</c:f>
              <c:numCache>
                <c:formatCode>_(* #,##0_);_(* \(#,##0\);_(* "-"??_);_(@_)</c:formatCode>
                <c:ptCount val="5"/>
                <c:pt idx="0">
                  <c:v>36621</c:v>
                </c:pt>
                <c:pt idx="1">
                  <c:v>339</c:v>
                </c:pt>
                <c:pt idx="2">
                  <c:v>641</c:v>
                </c:pt>
                <c:pt idx="3">
                  <c:v>4315</c:v>
                </c:pt>
                <c:pt idx="4">
                  <c:v>389</c:v>
                </c:pt>
              </c:numCache>
            </c:numRef>
          </c:val>
          <c:extLst>
            <c:ext xmlns:c16="http://schemas.microsoft.com/office/drawing/2014/chart" uri="{C3380CC4-5D6E-409C-BE32-E72D297353CC}">
              <c16:uniqueId val="{00000005-8627-45B7-940C-715A087D3ED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Executive Branch FTEs by Fund Type (FY 2014-24)</a:t>
            </a:r>
            <a:endParaRPr lang="en-US">
              <a:effectLst/>
            </a:endParaRPr>
          </a:p>
        </c:rich>
      </c:tx>
      <c:overlay val="0"/>
    </c:title>
    <c:autoTitleDeleted val="0"/>
    <c:plotArea>
      <c:layout/>
      <c:barChart>
        <c:barDir val="col"/>
        <c:grouping val="stacked"/>
        <c:varyColors val="0"/>
        <c:ser>
          <c:idx val="0"/>
          <c:order val="0"/>
          <c:tx>
            <c:strRef>
              <c:f>'Annual Executive Branch'!$B$2</c:f>
              <c:strCache>
                <c:ptCount val="1"/>
                <c:pt idx="0">
                  <c:v>General Fund</c:v>
                </c:pt>
              </c:strCache>
            </c:strRef>
          </c:tx>
          <c:spPr>
            <a:pattFill prst="pct30">
              <a:fgClr>
                <a:srgbClr val="0070C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'Annual Executive Branch'!$B$3:$B$13</c:f>
              <c:numCache>
                <c:formatCode>_(* #,##0_);_(* \(#,##0\);_(* "-"??_);_(@_)</c:formatCode>
                <c:ptCount val="11"/>
                <c:pt idx="0">
                  <c:v>11715</c:v>
                </c:pt>
                <c:pt idx="1">
                  <c:v>11755.660287000001</c:v>
                </c:pt>
                <c:pt idx="2" formatCode="#,##0">
                  <c:v>11789</c:v>
                </c:pt>
                <c:pt idx="3" formatCode="#,##0">
                  <c:v>12174</c:v>
                </c:pt>
                <c:pt idx="4" formatCode="#,##0">
                  <c:v>12518</c:v>
                </c:pt>
                <c:pt idx="5" formatCode="#,##0">
                  <c:v>12870</c:v>
                </c:pt>
                <c:pt idx="6" formatCode="#,##0">
                  <c:v>13072</c:v>
                </c:pt>
                <c:pt idx="7">
                  <c:v>12812</c:v>
                </c:pt>
                <c:pt idx="8">
                  <c:v>12329</c:v>
                </c:pt>
                <c:pt idx="9">
                  <c:v>13190</c:v>
                </c:pt>
                <c:pt idx="10">
                  <c:v>14059</c:v>
                </c:pt>
              </c:numCache>
            </c:numRef>
          </c:val>
          <c:extLst>
            <c:ext xmlns:c16="http://schemas.microsoft.com/office/drawing/2014/chart" uri="{C3380CC4-5D6E-409C-BE32-E72D297353CC}">
              <c16:uniqueId val="{00000000-FEEC-4BAE-BDAF-A5DEA73921C8}"/>
            </c:ext>
          </c:extLst>
        </c:ser>
        <c:ser>
          <c:idx val="1"/>
          <c:order val="1"/>
          <c:tx>
            <c:strRef>
              <c:f>'Annual Executive Branch'!$C$2</c:f>
              <c:strCache>
                <c:ptCount val="1"/>
                <c:pt idx="0">
                  <c:v>Other Funds</c:v>
                </c:pt>
              </c:strCache>
            </c:strRef>
          </c:tx>
          <c:spPr>
            <a:pattFill prst="ltUpDiag">
              <a:fgClr>
                <a:srgbClr val="FF000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'Annual Executive Branch'!$C$3:$C$13</c:f>
              <c:numCache>
                <c:formatCode>_(* #,##0_);_(* \(#,##0\);_(* "-"??_);_(@_)</c:formatCode>
                <c:ptCount val="11"/>
                <c:pt idx="0">
                  <c:v>21049</c:v>
                </c:pt>
                <c:pt idx="1">
                  <c:v>21244</c:v>
                </c:pt>
                <c:pt idx="2" formatCode="#,##0">
                  <c:v>21201</c:v>
                </c:pt>
                <c:pt idx="3" formatCode="#,##0">
                  <c:v>21668</c:v>
                </c:pt>
                <c:pt idx="4" formatCode="#,##0">
                  <c:v>22012</c:v>
                </c:pt>
                <c:pt idx="5" formatCode="#,##0">
                  <c:v>22390</c:v>
                </c:pt>
                <c:pt idx="6" formatCode="#,##0">
                  <c:v>22541</c:v>
                </c:pt>
                <c:pt idx="7">
                  <c:v>22420</c:v>
                </c:pt>
                <c:pt idx="8">
                  <c:v>21846</c:v>
                </c:pt>
                <c:pt idx="9">
                  <c:v>23189</c:v>
                </c:pt>
                <c:pt idx="10">
                  <c:v>23204</c:v>
                </c:pt>
              </c:numCache>
            </c:numRef>
          </c:val>
          <c:extLst>
            <c:ext xmlns:c16="http://schemas.microsoft.com/office/drawing/2014/chart" uri="{C3380CC4-5D6E-409C-BE32-E72D297353CC}">
              <c16:uniqueId val="{00000001-FEEC-4BAE-BDAF-A5DEA73921C8}"/>
            </c:ext>
          </c:extLst>
        </c:ser>
        <c:dLbls>
          <c:showLegendKey val="0"/>
          <c:showVal val="0"/>
          <c:showCatName val="0"/>
          <c:showSerName val="0"/>
          <c:showPercent val="0"/>
          <c:showBubbleSize val="0"/>
        </c:dLbls>
        <c:gapWidth val="35"/>
        <c:overlap val="100"/>
        <c:axId val="311197016"/>
        <c:axId val="311198192"/>
      </c:barChart>
      <c:lineChart>
        <c:grouping val="standard"/>
        <c:varyColors val="0"/>
        <c:ser>
          <c:idx val="2"/>
          <c:order val="2"/>
          <c:tx>
            <c:strRef>
              <c:f>'Annual Executive Branch'!$D$2</c:f>
              <c:strCache>
                <c:ptCount val="1"/>
                <c:pt idx="0">
                  <c:v>Total</c:v>
                </c:pt>
              </c:strCache>
            </c:strRef>
          </c:tx>
          <c:spPr>
            <a:ln>
              <a:noFill/>
            </a:ln>
          </c:spPr>
          <c:marker>
            <c:symbol val="none"/>
          </c:marker>
          <c:dLbls>
            <c:dLbl>
              <c:idx val="6"/>
              <c:layout>
                <c:manualLayout>
                  <c:x val="-4.1834337746887718E-2"/>
                  <c:y val="-2.9702369763042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EC-4BAE-BDAF-A5DEA73921C8}"/>
                </c:ext>
              </c:extLst>
            </c:dLbl>
            <c:dLbl>
              <c:idx val="8"/>
              <c:layout>
                <c:manualLayout>
                  <c:x val="-4.3938620800891511E-2"/>
                  <c:y val="-2.9702369763042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EC-4BAE-BDAF-A5DEA73921C8}"/>
                </c:ext>
              </c:extLst>
            </c:dLbl>
            <c:dLbl>
              <c:idx val="9"/>
              <c:layout>
                <c:manualLayout>
                  <c:x val="-4.3938620800891511E-2"/>
                  <c:y val="-2.3822179337473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EC-4BAE-BDAF-A5DEA73921C8}"/>
                </c:ext>
              </c:extLst>
            </c:dLbl>
            <c:dLbl>
              <c:idx val="10"/>
              <c:layout>
                <c:manualLayout>
                  <c:x val="-3.2118212877021657E-2"/>
                  <c:y val="-1.50018936991213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EC-4BAE-BDAF-A5DEA73921C8}"/>
                </c:ext>
              </c:extLst>
            </c:dLbl>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'Annual Executive Branch'!$D$3:$D$13</c:f>
              <c:numCache>
                <c:formatCode>_(* #,##0_);_(* \(#,##0\);_(* "-"??_);_(@_)</c:formatCode>
                <c:ptCount val="11"/>
                <c:pt idx="0">
                  <c:v>32764</c:v>
                </c:pt>
                <c:pt idx="1">
                  <c:v>32999</c:v>
                </c:pt>
                <c:pt idx="2" formatCode="#,##0">
                  <c:v>32990</c:v>
                </c:pt>
                <c:pt idx="3" formatCode="#,##0">
                  <c:v>33842</c:v>
                </c:pt>
                <c:pt idx="4" formatCode="#,##0">
                  <c:v>34529</c:v>
                </c:pt>
                <c:pt idx="5" formatCode="#,##0">
                  <c:v>35260</c:v>
                </c:pt>
                <c:pt idx="6" formatCode="#,##0">
                  <c:v>35613</c:v>
                </c:pt>
                <c:pt idx="7">
                  <c:v>35232</c:v>
                </c:pt>
                <c:pt idx="8">
                  <c:v>34175</c:v>
                </c:pt>
                <c:pt idx="9">
                  <c:v>36379</c:v>
                </c:pt>
                <c:pt idx="10">
                  <c:v>37262</c:v>
                </c:pt>
              </c:numCache>
            </c:numRef>
          </c:val>
          <c:smooth val="0"/>
          <c:extLst>
            <c:ext xmlns:c16="http://schemas.microsoft.com/office/drawing/2014/chart" uri="{C3380CC4-5D6E-409C-BE32-E72D297353CC}">
              <c16:uniqueId val="{00000006-FEEC-4BAE-BDAF-A5DEA73921C8}"/>
            </c:ext>
          </c:extLst>
        </c:ser>
        <c:dLbls>
          <c:showLegendKey val="0"/>
          <c:showVal val="0"/>
          <c:showCatName val="0"/>
          <c:showSerName val="0"/>
          <c:showPercent val="0"/>
          <c:showBubbleSize val="0"/>
        </c:dLbls>
        <c:marker val="1"/>
        <c:smooth val="0"/>
        <c:axId val="311197016"/>
        <c:axId val="311198192"/>
      </c:lineChart>
      <c:catAx>
        <c:axId val="311197016"/>
        <c:scaling>
          <c:orientation val="minMax"/>
        </c:scaling>
        <c:delete val="0"/>
        <c:axPos val="b"/>
        <c:numFmt formatCode="General" sourceLinked="1"/>
        <c:majorTickMark val="out"/>
        <c:minorTickMark val="none"/>
        <c:tickLblPos val="nextTo"/>
        <c:txPr>
          <a:bodyPr/>
          <a:lstStyle/>
          <a:p>
            <a:pPr>
              <a:defRPr b="1"/>
            </a:pPr>
            <a:endParaRPr lang="en-US"/>
          </a:p>
        </c:txPr>
        <c:crossAx val="311198192"/>
        <c:crosses val="autoZero"/>
        <c:auto val="1"/>
        <c:lblAlgn val="ctr"/>
        <c:lblOffset val="100"/>
        <c:noMultiLvlLbl val="0"/>
      </c:catAx>
      <c:valAx>
        <c:axId val="311198192"/>
        <c:scaling>
          <c:orientation val="minMax"/>
        </c:scaling>
        <c:delete val="0"/>
        <c:axPos val="l"/>
        <c:majorGridlines/>
        <c:numFmt formatCode="#,##0" sourceLinked="0"/>
        <c:majorTickMark val="out"/>
        <c:minorTickMark val="none"/>
        <c:tickLblPos val="nextTo"/>
        <c:txPr>
          <a:bodyPr/>
          <a:lstStyle/>
          <a:p>
            <a:pPr>
              <a:defRPr b="1"/>
            </a:pPr>
            <a:endParaRPr lang="en-US"/>
          </a:p>
        </c:txPr>
        <c:crossAx val="311197016"/>
        <c:crosses val="autoZero"/>
        <c:crossBetween val="between"/>
      </c:valAx>
    </c:plotArea>
    <c:legend>
      <c:legendPos val="b"/>
      <c:layout>
        <c:manualLayout>
          <c:xMode val="edge"/>
          <c:yMode val="edge"/>
          <c:x val="0.32295062977463013"/>
          <c:y val="0.92919394164443458"/>
          <c:w val="0.28519743691256466"/>
          <c:h val="5.3165487078860298E-2"/>
        </c:manualLayout>
      </c:layout>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State Government FTEs</a:t>
            </a:r>
            <a:r>
              <a:rPr lang="en-US" baseline="0"/>
              <a:t> by Fund Type (Q4, 2014-24)</a:t>
            </a:r>
            <a:endParaRPr lang="en-US"/>
          </a:p>
        </c:rich>
      </c:tx>
      <c:overlay val="0"/>
    </c:title>
    <c:autoTitleDeleted val="0"/>
    <c:plotArea>
      <c:layout/>
      <c:barChart>
        <c:barDir val="col"/>
        <c:grouping val="stacked"/>
        <c:varyColors val="0"/>
        <c:ser>
          <c:idx val="0"/>
          <c:order val="0"/>
          <c:tx>
            <c:strRef>
              <c:f>'Q4, 2024 State Total'!$B$2</c:f>
              <c:strCache>
                <c:ptCount val="1"/>
                <c:pt idx="0">
                  <c:v>General Fund</c:v>
                </c:pt>
              </c:strCache>
            </c:strRef>
          </c:tx>
          <c:spPr>
            <a:pattFill prst="pct30">
              <a:fgClr>
                <a:schemeClr val="accent1"/>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2014</c:v>
                </c:pt>
                <c:pt idx="1">
                  <c:v>4th Quarter, 2015</c:v>
                </c:pt>
                <c:pt idx="2">
                  <c:v>4th Quarter, 2016</c:v>
                </c:pt>
                <c:pt idx="3">
                  <c:v>4th Quarter, 2017</c:v>
                </c:pt>
                <c:pt idx="4">
                  <c:v>4th Quarter, 2018</c:v>
                </c:pt>
                <c:pt idx="5">
                  <c:v>4th Quarter, 2019</c:v>
                </c:pt>
                <c:pt idx="6">
                  <c:v>4th Quarter, 2020</c:v>
                </c:pt>
                <c:pt idx="7">
                  <c:v>4th Quarter, 2021</c:v>
                </c:pt>
                <c:pt idx="8">
                  <c:v>4th Quarter, 2022</c:v>
                </c:pt>
                <c:pt idx="9">
                  <c:v>4th Quarter, 2023</c:v>
                </c:pt>
                <c:pt idx="10">
                  <c:v>4th Quarter, 2024</c:v>
                </c:pt>
              </c:strCache>
            </c:strRef>
          </c:cat>
          <c:val>
            <c:numRef>
              <c:f>'Q4, 2024 State Total'!$B$3:$B$13</c:f>
              <c:numCache>
                <c:formatCode>_(* #,##0_);_(* \(#,##0\);_(* "-"??_);_(@_)</c:formatCode>
                <c:ptCount val="11"/>
                <c:pt idx="0">
                  <c:v>15292.203516</c:v>
                </c:pt>
                <c:pt idx="1">
                  <c:v>15490.364667</c:v>
                </c:pt>
                <c:pt idx="2">
                  <c:v>15703</c:v>
                </c:pt>
                <c:pt idx="3">
                  <c:v>16490</c:v>
                </c:pt>
                <c:pt idx="4">
                  <c:v>16631</c:v>
                </c:pt>
                <c:pt idx="5">
                  <c:v>17078</c:v>
                </c:pt>
                <c:pt idx="6">
                  <c:v>17460</c:v>
                </c:pt>
                <c:pt idx="7">
                  <c:v>17213</c:v>
                </c:pt>
                <c:pt idx="8">
                  <c:v>16988</c:v>
                </c:pt>
                <c:pt idx="9">
                  <c:v>18006</c:v>
                </c:pt>
                <c:pt idx="10">
                  <c:v>19330</c:v>
                </c:pt>
              </c:numCache>
            </c:numRef>
          </c:val>
          <c:extLst>
            <c:ext xmlns:c16="http://schemas.microsoft.com/office/drawing/2014/chart" uri="{C3380CC4-5D6E-409C-BE32-E72D297353CC}">
              <c16:uniqueId val="{00000000-BF73-4F02-9394-22CB35756357}"/>
            </c:ext>
          </c:extLst>
        </c:ser>
        <c:ser>
          <c:idx val="1"/>
          <c:order val="1"/>
          <c:tx>
            <c:strRef>
              <c:f>'Q4, 2024 State Total'!$C$2</c:f>
              <c:strCache>
                <c:ptCount val="1"/>
                <c:pt idx="0">
                  <c:v>Other Funds</c:v>
                </c:pt>
              </c:strCache>
            </c:strRef>
          </c:tx>
          <c:spPr>
            <a:pattFill prst="ltUpDiag">
              <a:fgClr>
                <a:srgbClr val="FF000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2014</c:v>
                </c:pt>
                <c:pt idx="1">
                  <c:v>4th Quarter, 2015</c:v>
                </c:pt>
                <c:pt idx="2">
                  <c:v>4th Quarter, 2016</c:v>
                </c:pt>
                <c:pt idx="3">
                  <c:v>4th Quarter, 2017</c:v>
                </c:pt>
                <c:pt idx="4">
                  <c:v>4th Quarter, 2018</c:v>
                </c:pt>
                <c:pt idx="5">
                  <c:v>4th Quarter, 2019</c:v>
                </c:pt>
                <c:pt idx="6">
                  <c:v>4th Quarter, 2020</c:v>
                </c:pt>
                <c:pt idx="7">
                  <c:v>4th Quarter, 2021</c:v>
                </c:pt>
                <c:pt idx="8">
                  <c:v>4th Quarter, 2022</c:v>
                </c:pt>
                <c:pt idx="9">
                  <c:v>4th Quarter, 2023</c:v>
                </c:pt>
                <c:pt idx="10">
                  <c:v>4th Quarter, 2024</c:v>
                </c:pt>
              </c:strCache>
            </c:strRef>
          </c:cat>
          <c:val>
            <c:numRef>
              <c:f>'Q4, 2024 State Total'!$C$3:$C$13</c:f>
              <c:numCache>
                <c:formatCode>_(* #,##0_);_(* \(#,##0\);_(* "-"??_);_(@_)</c:formatCode>
                <c:ptCount val="11"/>
                <c:pt idx="0">
                  <c:v>21561.662764999994</c:v>
                </c:pt>
                <c:pt idx="1">
                  <c:v>21518.726391000004</c:v>
                </c:pt>
                <c:pt idx="2">
                  <c:v>21631</c:v>
                </c:pt>
                <c:pt idx="3">
                  <c:v>22024</c:v>
                </c:pt>
                <c:pt idx="4">
                  <c:v>22552</c:v>
                </c:pt>
                <c:pt idx="5">
                  <c:v>22798</c:v>
                </c:pt>
                <c:pt idx="6">
                  <c:v>23042</c:v>
                </c:pt>
                <c:pt idx="7">
                  <c:v>22647</c:v>
                </c:pt>
                <c:pt idx="8">
                  <c:v>22661</c:v>
                </c:pt>
                <c:pt idx="9">
                  <c:v>23016</c:v>
                </c:pt>
                <c:pt idx="10">
                  <c:v>24183</c:v>
                </c:pt>
              </c:numCache>
            </c:numRef>
          </c:val>
          <c:extLst>
            <c:ext xmlns:c16="http://schemas.microsoft.com/office/drawing/2014/chart" uri="{C3380CC4-5D6E-409C-BE32-E72D297353CC}">
              <c16:uniqueId val="{00000001-BF73-4F02-9394-22CB35756357}"/>
            </c:ext>
          </c:extLst>
        </c:ser>
        <c:dLbls>
          <c:showLegendKey val="0"/>
          <c:showVal val="0"/>
          <c:showCatName val="0"/>
          <c:showSerName val="0"/>
          <c:showPercent val="0"/>
          <c:showBubbleSize val="0"/>
        </c:dLbls>
        <c:gapWidth val="35"/>
        <c:overlap val="100"/>
        <c:axId val="311198976"/>
        <c:axId val="239576240"/>
      </c:barChart>
      <c:lineChart>
        <c:grouping val="standard"/>
        <c:varyColors val="0"/>
        <c:ser>
          <c:idx val="2"/>
          <c:order val="2"/>
          <c:tx>
            <c:strRef>
              <c:f>'Q4, 2024 State Total'!$D$2</c:f>
              <c:strCache>
                <c:ptCount val="1"/>
                <c:pt idx="0">
                  <c:v>Total</c:v>
                </c:pt>
              </c:strCache>
            </c:strRef>
          </c:tx>
          <c:spPr>
            <a:ln>
              <a:noFill/>
            </a:ln>
          </c:spPr>
          <c:marker>
            <c:symbol val="none"/>
          </c:marker>
          <c:dLbls>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2014</c:v>
                </c:pt>
                <c:pt idx="1">
                  <c:v>4th Quarter, 2015</c:v>
                </c:pt>
                <c:pt idx="2">
                  <c:v>4th Quarter, 2016</c:v>
                </c:pt>
                <c:pt idx="3">
                  <c:v>4th Quarter, 2017</c:v>
                </c:pt>
                <c:pt idx="4">
                  <c:v>4th Quarter, 2018</c:v>
                </c:pt>
                <c:pt idx="5">
                  <c:v>4th Quarter, 2019</c:v>
                </c:pt>
                <c:pt idx="6">
                  <c:v>4th Quarter, 2020</c:v>
                </c:pt>
                <c:pt idx="7">
                  <c:v>4th Quarter, 2021</c:v>
                </c:pt>
                <c:pt idx="8">
                  <c:v>4th Quarter, 2022</c:v>
                </c:pt>
                <c:pt idx="9">
                  <c:v>4th Quarter, 2023</c:v>
                </c:pt>
                <c:pt idx="10">
                  <c:v>4th Quarter, 2024</c:v>
                </c:pt>
              </c:strCache>
            </c:strRef>
          </c:cat>
          <c:val>
            <c:numRef>
              <c:f>'Q4, 2024 State Total'!$D$3:$D$13</c:f>
              <c:numCache>
                <c:formatCode>_(* #,##0_);_(* \(#,##0\);_(* "-"??_);_(@_)</c:formatCode>
                <c:ptCount val="11"/>
                <c:pt idx="0">
                  <c:v>36853.866280999995</c:v>
                </c:pt>
                <c:pt idx="1">
                  <c:v>37009.091058000005</c:v>
                </c:pt>
                <c:pt idx="2">
                  <c:v>37335</c:v>
                </c:pt>
                <c:pt idx="3">
                  <c:v>38514</c:v>
                </c:pt>
                <c:pt idx="4">
                  <c:v>39183</c:v>
                </c:pt>
                <c:pt idx="5">
                  <c:v>39846</c:v>
                </c:pt>
                <c:pt idx="6">
                  <c:v>40503</c:v>
                </c:pt>
                <c:pt idx="7">
                  <c:v>39860</c:v>
                </c:pt>
                <c:pt idx="8">
                  <c:v>39649</c:v>
                </c:pt>
                <c:pt idx="9">
                  <c:v>41022</c:v>
                </c:pt>
                <c:pt idx="10">
                  <c:v>43513</c:v>
                </c:pt>
              </c:numCache>
            </c:numRef>
          </c:val>
          <c:smooth val="0"/>
          <c:extLst>
            <c:ext xmlns:c16="http://schemas.microsoft.com/office/drawing/2014/chart" uri="{C3380CC4-5D6E-409C-BE32-E72D297353CC}">
              <c16:uniqueId val="{00000002-BF73-4F02-9394-22CB35756357}"/>
            </c:ext>
          </c:extLst>
        </c:ser>
        <c:dLbls>
          <c:showLegendKey val="0"/>
          <c:showVal val="0"/>
          <c:showCatName val="0"/>
          <c:showSerName val="0"/>
          <c:showPercent val="0"/>
          <c:showBubbleSize val="0"/>
        </c:dLbls>
        <c:marker val="1"/>
        <c:smooth val="0"/>
        <c:axId val="311198976"/>
        <c:axId val="239576240"/>
      </c:lineChart>
      <c:catAx>
        <c:axId val="311198976"/>
        <c:scaling>
          <c:orientation val="minMax"/>
        </c:scaling>
        <c:delete val="0"/>
        <c:axPos val="b"/>
        <c:numFmt formatCode="General" sourceLinked="0"/>
        <c:majorTickMark val="out"/>
        <c:minorTickMark val="none"/>
        <c:tickLblPos val="nextTo"/>
        <c:txPr>
          <a:bodyPr/>
          <a:lstStyle/>
          <a:p>
            <a:pPr>
              <a:defRPr b="1"/>
            </a:pPr>
            <a:endParaRPr lang="en-US"/>
          </a:p>
        </c:txPr>
        <c:crossAx val="239576240"/>
        <c:crosses val="autoZero"/>
        <c:auto val="1"/>
        <c:lblAlgn val="ctr"/>
        <c:lblOffset val="100"/>
        <c:noMultiLvlLbl val="0"/>
      </c:catAx>
      <c:valAx>
        <c:axId val="239576240"/>
        <c:scaling>
          <c:orientation val="minMax"/>
        </c:scaling>
        <c:delete val="0"/>
        <c:axPos val="l"/>
        <c:majorGridlines/>
        <c:numFmt formatCode="#,##0" sourceLinked="0"/>
        <c:majorTickMark val="out"/>
        <c:minorTickMark val="none"/>
        <c:tickLblPos val="nextTo"/>
        <c:txPr>
          <a:bodyPr/>
          <a:lstStyle/>
          <a:p>
            <a:pPr>
              <a:defRPr b="1"/>
            </a:pPr>
            <a:endParaRPr lang="en-US"/>
          </a:p>
        </c:txPr>
        <c:crossAx val="311198976"/>
        <c:crosses val="autoZero"/>
        <c:crossBetween val="between"/>
      </c:valAx>
    </c:plotArea>
    <c:legend>
      <c:legendPos val="b"/>
      <c:layout>
        <c:manualLayout>
          <c:xMode val="edge"/>
          <c:yMode val="edge"/>
          <c:x val="0.32295062977463013"/>
          <c:y val="0.92919394164443458"/>
          <c:w val="0.28519743691256466"/>
          <c:h val="5.3165487078860298E-2"/>
        </c:manualLayout>
      </c:layout>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20955</xdr:colOff>
      <xdr:row>8</xdr:row>
      <xdr:rowOff>41910</xdr:rowOff>
    </xdr:from>
    <xdr:to>
      <xdr:col>5</xdr:col>
      <xdr:colOff>20955</xdr:colOff>
      <xdr:row>25</xdr:row>
      <xdr:rowOff>60960</xdr:rowOff>
    </xdr:to>
    <xdr:graphicFrame macro="">
      <xdr:nvGraphicFramePr>
        <xdr:cNvPr id="2" name="Chart 1" descr="FY 2024 FTEs by Government Branch&#10;&#10;Executive Branch:  87 percent&#10;Pensions: &lt;1 percent&#10;Constitutional Offices: 1 Percent&#10;Judicial Branch:  10 Percent&#10;Legislative Branch: Less than &lt;1 percen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142874</xdr:colOff>
      <xdr:row>0</xdr:row>
      <xdr:rowOff>14286</xdr:rowOff>
    </xdr:from>
    <xdr:to>
      <xdr:col>16</xdr:col>
      <xdr:colOff>19049</xdr:colOff>
      <xdr:row>24</xdr:row>
      <xdr:rowOff>0</xdr:rowOff>
    </xdr:to>
    <xdr:graphicFrame macro="">
      <xdr:nvGraphicFramePr>
        <xdr:cNvPr id="2" name="Chart 1" descr="Executive Branch FTEs by Fund Type (2014-24)&#10;&#10;See Adjacent Table">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76199</xdr:colOff>
      <xdr:row>0</xdr:row>
      <xdr:rowOff>33337</xdr:rowOff>
    </xdr:from>
    <xdr:to>
      <xdr:col>16</xdr:col>
      <xdr:colOff>9524</xdr:colOff>
      <xdr:row>20</xdr:row>
      <xdr:rowOff>952501</xdr:rowOff>
    </xdr:to>
    <xdr:graphicFrame macro="">
      <xdr:nvGraphicFramePr>
        <xdr:cNvPr id="4" name="Chart 3" descr="State Government FTEs by Fund Type (Q4, 2014 to Q4, 2024)&#10;&#10;See Table to Lef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264795</xdr:colOff>
      <xdr:row>0</xdr:row>
      <xdr:rowOff>200025</xdr:rowOff>
    </xdr:from>
    <xdr:to>
      <xdr:col>6</xdr:col>
      <xdr:colOff>742950</xdr:colOff>
      <xdr:row>0</xdr:row>
      <xdr:rowOff>599155</xdr:rowOff>
    </xdr:to>
    <xdr:pic>
      <xdr:nvPicPr>
        <xdr:cNvPr id="2" name="Picture 1" descr="MMB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870" y="200025"/>
          <a:ext cx="2973705" cy="3991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workbookViewId="0">
      <selection activeCell="H20" sqref="H20"/>
    </sheetView>
  </sheetViews>
  <sheetFormatPr defaultRowHeight="14.4"/>
  <cols>
    <col min="1" max="1" width="24.33203125" customWidth="1"/>
    <col min="2" max="2" width="14.109375" customWidth="1"/>
    <col min="3" max="3" width="14.6640625" customWidth="1"/>
    <col min="4" max="4" width="10.5546875" bestFit="1" customWidth="1"/>
    <col min="7" max="7" width="10.5546875" bestFit="1" customWidth="1"/>
  </cols>
  <sheetData>
    <row r="1" spans="1:13">
      <c r="A1" s="30" t="s">
        <v>144</v>
      </c>
      <c r="B1" s="30"/>
      <c r="C1" s="30"/>
      <c r="D1" s="30"/>
      <c r="E1" s="30"/>
      <c r="F1" s="30"/>
      <c r="G1" s="30"/>
      <c r="H1" s="30"/>
      <c r="I1" s="30"/>
      <c r="J1" s="30"/>
      <c r="K1" s="30"/>
      <c r="L1" s="115"/>
    </row>
    <row r="2" spans="1:13">
      <c r="A2" s="18" t="s">
        <v>90</v>
      </c>
      <c r="B2" s="18">
        <v>2024</v>
      </c>
      <c r="C2" s="18">
        <v>2023</v>
      </c>
      <c r="D2" s="18">
        <v>2022</v>
      </c>
      <c r="E2" s="18">
        <v>2021</v>
      </c>
      <c r="F2" s="18">
        <v>2020</v>
      </c>
      <c r="G2" s="18">
        <v>2019</v>
      </c>
      <c r="H2" s="18">
        <v>2018</v>
      </c>
      <c r="I2" s="18">
        <v>2017</v>
      </c>
      <c r="J2" s="18">
        <v>2016</v>
      </c>
      <c r="K2" s="18">
        <v>2015</v>
      </c>
      <c r="L2" s="18">
        <v>2014</v>
      </c>
    </row>
    <row r="3" spans="1:13">
      <c r="A3" s="23" t="s">
        <v>91</v>
      </c>
      <c r="B3" s="33">
        <v>36621</v>
      </c>
      <c r="C3" s="117">
        <v>35782</v>
      </c>
      <c r="D3" s="117">
        <v>33624</v>
      </c>
      <c r="E3" s="33">
        <v>34697</v>
      </c>
      <c r="F3" s="33">
        <v>35083</v>
      </c>
      <c r="G3" s="81">
        <v>34732</v>
      </c>
      <c r="H3" s="81">
        <v>33993</v>
      </c>
      <c r="I3" s="33">
        <v>33293</v>
      </c>
      <c r="J3" s="33">
        <v>32447</v>
      </c>
      <c r="K3" s="80">
        <v>32482.078691999999</v>
      </c>
      <c r="L3" s="80">
        <v>32259.489172000001</v>
      </c>
      <c r="M3" s="22"/>
    </row>
    <row r="4" spans="1:13">
      <c r="A4" s="23" t="s">
        <v>92</v>
      </c>
      <c r="B4" s="33">
        <v>339</v>
      </c>
      <c r="C4" s="23">
        <v>331</v>
      </c>
      <c r="D4" s="23">
        <v>308</v>
      </c>
      <c r="E4" s="33">
        <v>306</v>
      </c>
      <c r="F4" s="33">
        <v>308</v>
      </c>
      <c r="G4" s="23">
        <v>305</v>
      </c>
      <c r="H4" s="23">
        <v>301</v>
      </c>
      <c r="I4" s="33">
        <v>295</v>
      </c>
      <c r="J4" s="33">
        <v>294</v>
      </c>
      <c r="K4" s="82">
        <v>280.057616</v>
      </c>
      <c r="L4" s="80">
        <v>276.286067</v>
      </c>
      <c r="M4" s="22"/>
    </row>
    <row r="5" spans="1:13">
      <c r="A5" s="23" t="s">
        <v>82</v>
      </c>
      <c r="B5" s="33">
        <v>641</v>
      </c>
      <c r="C5" s="23">
        <v>597</v>
      </c>
      <c r="D5" s="23">
        <v>551</v>
      </c>
      <c r="E5" s="33">
        <v>535</v>
      </c>
      <c r="F5" s="33">
        <v>530</v>
      </c>
      <c r="G5" s="23">
        <v>527</v>
      </c>
      <c r="H5" s="23">
        <v>536</v>
      </c>
      <c r="I5" s="33">
        <v>548</v>
      </c>
      <c r="J5" s="33">
        <v>543</v>
      </c>
      <c r="K5" s="82">
        <v>517.17272700000001</v>
      </c>
      <c r="L5" s="80">
        <v>504.17326600000001</v>
      </c>
      <c r="M5" s="22"/>
    </row>
    <row r="6" spans="1:13">
      <c r="A6" s="23" t="s">
        <v>83</v>
      </c>
      <c r="B6" s="33">
        <v>4315</v>
      </c>
      <c r="C6" s="117">
        <v>4381</v>
      </c>
      <c r="D6" s="117">
        <v>4076</v>
      </c>
      <c r="E6" s="33">
        <v>3962</v>
      </c>
      <c r="F6" s="33">
        <v>3923</v>
      </c>
      <c r="G6" s="81">
        <v>3802</v>
      </c>
      <c r="H6" s="23">
        <v>3721</v>
      </c>
      <c r="I6" s="33">
        <v>3669</v>
      </c>
      <c r="J6" s="33">
        <v>3534</v>
      </c>
      <c r="K6" s="80">
        <v>3466.2758409999997</v>
      </c>
      <c r="L6" s="80">
        <v>3365.6999379999997</v>
      </c>
      <c r="M6" s="22"/>
    </row>
    <row r="7" spans="1:13">
      <c r="A7" s="23" t="s">
        <v>121</v>
      </c>
      <c r="B7" s="33">
        <v>389</v>
      </c>
      <c r="C7" s="23">
        <v>381</v>
      </c>
      <c r="D7" s="23">
        <v>365</v>
      </c>
      <c r="E7" s="33">
        <v>363</v>
      </c>
      <c r="F7" s="33">
        <v>365</v>
      </c>
      <c r="G7" s="23">
        <v>146</v>
      </c>
      <c r="H7" s="23">
        <v>144</v>
      </c>
      <c r="I7" s="33">
        <v>142</v>
      </c>
      <c r="J7" s="33">
        <v>144</v>
      </c>
      <c r="K7" s="82">
        <v>141.03336200000001</v>
      </c>
      <c r="L7" s="80">
        <v>140.55802399999999</v>
      </c>
      <c r="M7" s="22"/>
    </row>
    <row r="8" spans="1:13">
      <c r="A8" s="24" t="s">
        <v>0</v>
      </c>
      <c r="B8" s="25">
        <v>42305</v>
      </c>
      <c r="C8" s="25">
        <v>41472</v>
      </c>
      <c r="D8" s="25">
        <v>38924</v>
      </c>
      <c r="E8" s="25">
        <v>39863</v>
      </c>
      <c r="F8" s="25">
        <v>40208</v>
      </c>
      <c r="G8" s="79">
        <v>39513</v>
      </c>
      <c r="H8" s="79">
        <v>38695</v>
      </c>
      <c r="I8" s="25">
        <v>37947</v>
      </c>
      <c r="J8" s="25">
        <v>36961</v>
      </c>
      <c r="K8" s="25">
        <v>36886.61823800001</v>
      </c>
      <c r="L8" s="83">
        <v>36546.206467000004</v>
      </c>
    </row>
    <row r="10" spans="1:13">
      <c r="E10" s="19"/>
      <c r="G10" s="29"/>
    </row>
    <row r="11" spans="1:13">
      <c r="B11" s="19"/>
      <c r="C11" s="19"/>
      <c r="D11" s="19"/>
      <c r="E11" s="19"/>
      <c r="F11" s="19"/>
      <c r="G11" s="19"/>
      <c r="H11" s="19"/>
      <c r="I11" s="19"/>
      <c r="J11" s="19"/>
      <c r="K11" s="19"/>
      <c r="L11" s="19"/>
      <c r="M11" s="19"/>
    </row>
    <row r="12" spans="1:13">
      <c r="G12" s="22"/>
      <c r="H12" s="22"/>
      <c r="K12" s="29"/>
    </row>
    <row r="13" spans="1:13">
      <c r="G13" s="22"/>
      <c r="H13" s="22"/>
    </row>
    <row r="14" spans="1:13">
      <c r="G14" s="22"/>
      <c r="H14" s="22"/>
    </row>
    <row r="15" spans="1:13">
      <c r="G15" s="22"/>
      <c r="H15" s="22"/>
    </row>
    <row r="16" spans="1:13">
      <c r="G16" s="22"/>
      <c r="H16" s="22"/>
    </row>
    <row r="28" spans="1:3">
      <c r="A28" t="s">
        <v>122</v>
      </c>
    </row>
    <row r="30" spans="1:3">
      <c r="A30" s="28" t="s">
        <v>95</v>
      </c>
      <c r="B30" s="28"/>
      <c r="C30"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election activeCell="D19" sqref="D19"/>
    </sheetView>
  </sheetViews>
  <sheetFormatPr defaultRowHeight="14.4"/>
  <cols>
    <col min="1" max="1" width="16.5546875" customWidth="1"/>
    <col min="2" max="4" width="11.5546875" bestFit="1" customWidth="1"/>
  </cols>
  <sheetData>
    <row r="1" spans="1:4">
      <c r="A1" s="30" t="s">
        <v>143</v>
      </c>
      <c r="B1" s="30"/>
      <c r="C1" s="30"/>
      <c r="D1" s="30"/>
    </row>
    <row r="2" spans="1:4" ht="28.8">
      <c r="A2" s="12" t="s">
        <v>111</v>
      </c>
      <c r="B2" s="10" t="s">
        <v>1</v>
      </c>
      <c r="C2" s="10" t="s">
        <v>86</v>
      </c>
      <c r="D2" s="10" t="s">
        <v>0</v>
      </c>
    </row>
    <row r="3" spans="1:4">
      <c r="A3" s="11">
        <v>2014</v>
      </c>
      <c r="B3" s="21">
        <v>11715</v>
      </c>
      <c r="C3" s="21">
        <v>21049</v>
      </c>
      <c r="D3" s="21">
        <v>32764</v>
      </c>
    </row>
    <row r="4" spans="1:4">
      <c r="A4" s="11">
        <v>2015</v>
      </c>
      <c r="B4" s="15">
        <v>11755.660287000001</v>
      </c>
      <c r="C4" s="15">
        <v>21244</v>
      </c>
      <c r="D4" s="15">
        <v>32999</v>
      </c>
    </row>
    <row r="5" spans="1:4">
      <c r="A5" s="11">
        <v>2016</v>
      </c>
      <c r="B5" s="20">
        <v>11789</v>
      </c>
      <c r="C5" s="20">
        <v>21201</v>
      </c>
      <c r="D5" s="32">
        <v>32990</v>
      </c>
    </row>
    <row r="6" spans="1:4">
      <c r="A6" s="11">
        <v>2017</v>
      </c>
      <c r="B6" s="20">
        <v>12174</v>
      </c>
      <c r="C6" s="20">
        <v>21668</v>
      </c>
      <c r="D6" s="32">
        <v>33842</v>
      </c>
    </row>
    <row r="7" spans="1:4">
      <c r="A7" s="11">
        <v>2018</v>
      </c>
      <c r="B7" s="20">
        <v>12518</v>
      </c>
      <c r="C7" s="20">
        <v>22012</v>
      </c>
      <c r="D7" s="32">
        <v>34529</v>
      </c>
    </row>
    <row r="8" spans="1:4">
      <c r="A8" s="11">
        <v>2019</v>
      </c>
      <c r="B8" s="20">
        <v>12870</v>
      </c>
      <c r="C8" s="20">
        <v>22390</v>
      </c>
      <c r="D8" s="32">
        <v>35260</v>
      </c>
    </row>
    <row r="9" spans="1:4">
      <c r="A9" s="11">
        <v>2020</v>
      </c>
      <c r="B9" s="20">
        <v>13072</v>
      </c>
      <c r="C9" s="20">
        <v>22541</v>
      </c>
      <c r="D9" s="32">
        <v>35613</v>
      </c>
    </row>
    <row r="10" spans="1:4">
      <c r="A10" s="113">
        <v>2021</v>
      </c>
      <c r="B10" s="114">
        <v>12812</v>
      </c>
      <c r="C10" s="114">
        <v>22420</v>
      </c>
      <c r="D10" s="114">
        <v>35232</v>
      </c>
    </row>
    <row r="11" spans="1:4">
      <c r="A11" s="113">
        <v>2022</v>
      </c>
      <c r="B11" s="114">
        <v>12329</v>
      </c>
      <c r="C11" s="114">
        <v>21846</v>
      </c>
      <c r="D11" s="114">
        <v>34175</v>
      </c>
    </row>
    <row r="12" spans="1:4">
      <c r="A12" s="113">
        <v>2023</v>
      </c>
      <c r="B12" s="114">
        <v>13190</v>
      </c>
      <c r="C12" s="114">
        <v>23189</v>
      </c>
      <c r="D12" s="114">
        <v>36379</v>
      </c>
    </row>
    <row r="13" spans="1:4">
      <c r="A13" s="113">
        <v>2024</v>
      </c>
      <c r="B13" s="114">
        <v>14059</v>
      </c>
      <c r="C13" s="114">
        <v>23204</v>
      </c>
      <c r="D13" s="114">
        <v>37262</v>
      </c>
    </row>
    <row r="14" spans="1:4">
      <c r="A14" s="74"/>
      <c r="B14" s="74"/>
      <c r="C14" s="74"/>
      <c r="D14" s="127"/>
    </row>
    <row r="15" spans="1:4" ht="15" customHeight="1">
      <c r="A15" s="84"/>
      <c r="B15" s="130"/>
      <c r="C15" s="84"/>
      <c r="D15" s="84"/>
    </row>
    <row r="16" spans="1:4">
      <c r="A16" s="84"/>
      <c r="B16" s="130"/>
      <c r="C16" s="84"/>
      <c r="D16" s="84"/>
    </row>
    <row r="17" spans="1:4">
      <c r="A17" s="84"/>
      <c r="B17" s="130"/>
      <c r="C17" s="84"/>
      <c r="D17" s="84"/>
    </row>
    <row r="18" spans="1:4">
      <c r="A18" s="84"/>
      <c r="B18" s="84"/>
      <c r="C18" s="84"/>
      <c r="D18" s="84"/>
    </row>
    <row r="19" spans="1:4" ht="15" customHeight="1">
      <c r="A19" s="84"/>
      <c r="B19" s="84"/>
      <c r="C19" s="84"/>
      <c r="D19" s="84"/>
    </row>
    <row r="20" spans="1:4" ht="83.25" customHeight="1"/>
    <row r="21" spans="1:4" ht="15" hidden="1" customHeight="1">
      <c r="A21" s="86" t="s">
        <v>110</v>
      </c>
    </row>
    <row r="22" spans="1:4" ht="15" hidden="1" customHeight="1">
      <c r="A22" s="86" t="s">
        <v>109</v>
      </c>
    </row>
    <row r="23" spans="1:4" ht="15" hidden="1" customHeight="1"/>
    <row r="24" spans="1:4" ht="15" hidden="1" customHeight="1">
      <c r="A24" s="28" t="s">
        <v>95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election activeCell="B18" sqref="B18"/>
    </sheetView>
  </sheetViews>
  <sheetFormatPr defaultRowHeight="14.4"/>
  <cols>
    <col min="1" max="1" width="16.5546875" customWidth="1"/>
    <col min="2" max="4" width="11.5546875" bestFit="1" customWidth="1"/>
  </cols>
  <sheetData>
    <row r="1" spans="1:4">
      <c r="A1" s="30" t="s">
        <v>142</v>
      </c>
      <c r="B1" s="30"/>
      <c r="C1" s="30"/>
      <c r="D1" s="30"/>
    </row>
    <row r="2" spans="1:4" ht="28.8">
      <c r="A2" s="12" t="s">
        <v>87</v>
      </c>
      <c r="B2" s="10" t="s">
        <v>1</v>
      </c>
      <c r="C2" s="10" t="s">
        <v>86</v>
      </c>
      <c r="D2" s="10" t="s">
        <v>0</v>
      </c>
    </row>
    <row r="3" spans="1:4">
      <c r="A3" s="11" t="s">
        <v>88</v>
      </c>
      <c r="B3" s="16">
        <v>15292.203516</v>
      </c>
      <c r="C3" s="16">
        <v>21561.662764999994</v>
      </c>
      <c r="D3" s="16">
        <v>36853.866280999995</v>
      </c>
    </row>
    <row r="4" spans="1:4">
      <c r="A4" s="11" t="s">
        <v>94</v>
      </c>
      <c r="B4" s="15">
        <v>15490.364667</v>
      </c>
      <c r="C4" s="15">
        <v>21518.726391000004</v>
      </c>
      <c r="D4" s="15">
        <v>37009.091058000005</v>
      </c>
    </row>
    <row r="5" spans="1:4">
      <c r="A5" s="11" t="s">
        <v>96</v>
      </c>
      <c r="B5" s="15">
        <v>15703</v>
      </c>
      <c r="C5" s="15">
        <v>21631</v>
      </c>
      <c r="D5" s="15">
        <v>37335</v>
      </c>
    </row>
    <row r="6" spans="1:4">
      <c r="A6" s="11" t="s">
        <v>104</v>
      </c>
      <c r="B6" s="15">
        <v>16490</v>
      </c>
      <c r="C6" s="15">
        <v>22024</v>
      </c>
      <c r="D6" s="15">
        <v>38514</v>
      </c>
    </row>
    <row r="7" spans="1:4">
      <c r="A7" s="11" t="s">
        <v>115</v>
      </c>
      <c r="B7" s="15">
        <v>16631</v>
      </c>
      <c r="C7" s="15">
        <v>22552</v>
      </c>
      <c r="D7" s="15">
        <v>39183</v>
      </c>
    </row>
    <row r="8" spans="1:4">
      <c r="A8" s="11" t="s">
        <v>117</v>
      </c>
      <c r="B8" s="15">
        <v>17078</v>
      </c>
      <c r="C8" s="15">
        <v>22798</v>
      </c>
      <c r="D8" s="15">
        <v>39846</v>
      </c>
    </row>
    <row r="9" spans="1:4">
      <c r="A9" s="11" t="s">
        <v>119</v>
      </c>
      <c r="B9" s="15">
        <v>17460</v>
      </c>
      <c r="C9" s="15">
        <v>23042</v>
      </c>
      <c r="D9" s="15">
        <v>40503</v>
      </c>
    </row>
    <row r="10" spans="1:4">
      <c r="A10" s="11" t="s">
        <v>123</v>
      </c>
      <c r="B10" s="15">
        <v>17213</v>
      </c>
      <c r="C10" s="15">
        <v>22647</v>
      </c>
      <c r="D10" s="15">
        <v>39860</v>
      </c>
    </row>
    <row r="11" spans="1:4">
      <c r="A11" s="11" t="s">
        <v>127</v>
      </c>
      <c r="B11" s="15">
        <v>16988</v>
      </c>
      <c r="C11" s="15">
        <v>22661</v>
      </c>
      <c r="D11" s="15">
        <v>39649</v>
      </c>
    </row>
    <row r="12" spans="1:4">
      <c r="A12" s="11" t="s">
        <v>131</v>
      </c>
      <c r="B12" s="15">
        <v>18006</v>
      </c>
      <c r="C12" s="15">
        <v>23016</v>
      </c>
      <c r="D12" s="15">
        <v>41022</v>
      </c>
    </row>
    <row r="13" spans="1:4">
      <c r="A13" s="11" t="s">
        <v>141</v>
      </c>
      <c r="B13" s="15">
        <v>19330</v>
      </c>
      <c r="C13" s="15">
        <v>24183</v>
      </c>
      <c r="D13" s="15">
        <v>43513</v>
      </c>
    </row>
    <row r="14" spans="1:4">
      <c r="A14" s="84"/>
      <c r="B14" s="84"/>
      <c r="C14" s="84"/>
      <c r="D14" s="84"/>
    </row>
    <row r="15" spans="1:4" ht="15" customHeight="1">
      <c r="B15" s="74"/>
      <c r="C15" s="74"/>
      <c r="D15" s="74"/>
    </row>
    <row r="16" spans="1:4">
      <c r="A16" s="84"/>
      <c r="B16" s="84"/>
      <c r="C16" s="84"/>
      <c r="D16" s="84"/>
    </row>
    <row r="17" spans="1:4">
      <c r="A17" s="84"/>
      <c r="B17" s="84"/>
      <c r="C17" s="84"/>
      <c r="D17" s="84"/>
    </row>
    <row r="18" spans="1:4">
      <c r="A18" s="84"/>
      <c r="B18" s="129"/>
      <c r="C18" s="129"/>
      <c r="D18" s="129"/>
    </row>
    <row r="20" spans="1:4" ht="15" customHeight="1"/>
    <row r="21" spans="1:4" ht="78" customHeight="1"/>
    <row r="22" spans="1:4" ht="15" hidden="1" customHeight="1">
      <c r="A22" s="86" t="s">
        <v>108</v>
      </c>
    </row>
    <row r="23" spans="1:4" ht="15" hidden="1" customHeight="1">
      <c r="A23" s="86" t="s">
        <v>109</v>
      </c>
    </row>
    <row r="24" spans="1:4">
      <c r="A24" s="112" t="s">
        <v>120</v>
      </c>
    </row>
    <row r="26" spans="1:4">
      <c r="A26" s="28" t="s">
        <v>95</v>
      </c>
    </row>
  </sheetData>
  <phoneticPr fontId="1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9"/>
  <sheetViews>
    <sheetView tabSelected="1" workbookViewId="0">
      <selection activeCell="N6" sqref="N6"/>
    </sheetView>
  </sheetViews>
  <sheetFormatPr defaultRowHeight="14.4"/>
  <cols>
    <col min="1" max="1" width="32.33203125" customWidth="1"/>
    <col min="2" max="2" width="11" style="119" customWidth="1"/>
    <col min="3" max="3" width="10.33203125" style="119" customWidth="1"/>
    <col min="4" max="4" width="10.5546875" style="119" customWidth="1"/>
    <col min="5" max="5" width="4.109375" customWidth="1"/>
    <col min="6" max="6" width="12.44140625" customWidth="1"/>
    <col min="7" max="7" width="11.33203125" customWidth="1"/>
    <col min="8" max="8" width="9.44140625" customWidth="1"/>
    <col min="9" max="9" width="4.88671875" customWidth="1"/>
    <col min="10" max="10" width="12.44140625" customWidth="1"/>
    <col min="11" max="11" width="10.88671875" customWidth="1"/>
    <col min="12" max="12" width="12.33203125" customWidth="1"/>
    <col min="14" max="14" width="10.88671875" bestFit="1" customWidth="1"/>
  </cols>
  <sheetData>
    <row r="1" spans="1:14" ht="58.5" customHeight="1">
      <c r="A1" s="87"/>
      <c r="E1" s="87"/>
      <c r="F1" s="87"/>
      <c r="G1" s="87"/>
      <c r="H1" s="87"/>
      <c r="I1" s="87"/>
      <c r="J1" s="87"/>
      <c r="K1" s="87"/>
      <c r="L1" s="87"/>
    </row>
    <row r="2" spans="1:14" ht="20.25" customHeight="1">
      <c r="A2" s="31" t="s">
        <v>134</v>
      </c>
      <c r="B2" s="120"/>
      <c r="C2" s="120"/>
      <c r="D2" s="120"/>
      <c r="E2" s="31"/>
      <c r="F2" s="31"/>
      <c r="G2" s="31"/>
      <c r="H2" s="31"/>
      <c r="I2" s="31"/>
      <c r="J2" s="31"/>
      <c r="K2" s="31"/>
      <c r="L2" s="31"/>
    </row>
    <row r="3" spans="1:14" ht="23.25" customHeight="1">
      <c r="A3" s="88" t="s">
        <v>116</v>
      </c>
      <c r="B3" s="120"/>
      <c r="C3" s="120"/>
      <c r="D3" s="120"/>
      <c r="E3" s="85"/>
      <c r="F3" s="85"/>
      <c r="G3" s="85"/>
      <c r="H3" s="85"/>
      <c r="I3" s="85"/>
      <c r="J3" s="85"/>
      <c r="K3" s="85"/>
      <c r="L3" s="85"/>
    </row>
    <row r="4" spans="1:14">
      <c r="B4" s="62" t="s">
        <v>135</v>
      </c>
      <c r="C4" s="121"/>
      <c r="D4" s="122"/>
      <c r="E4" s="7"/>
      <c r="F4" s="62" t="s">
        <v>132</v>
      </c>
      <c r="G4" s="63"/>
      <c r="H4" s="64"/>
      <c r="I4" s="7"/>
      <c r="J4" s="62" t="s">
        <v>133</v>
      </c>
      <c r="K4" s="63"/>
      <c r="L4" s="64"/>
    </row>
    <row r="5" spans="1:14" ht="28.8">
      <c r="A5" s="40" t="s">
        <v>91</v>
      </c>
      <c r="B5" s="45" t="s">
        <v>1</v>
      </c>
      <c r="C5" s="46" t="s">
        <v>86</v>
      </c>
      <c r="D5" s="44" t="s">
        <v>0</v>
      </c>
      <c r="E5" s="6"/>
      <c r="F5" s="45" t="s">
        <v>1</v>
      </c>
      <c r="G5" s="46" t="s">
        <v>86</v>
      </c>
      <c r="H5" s="44" t="s">
        <v>0</v>
      </c>
      <c r="I5" s="17"/>
      <c r="J5" s="45" t="s">
        <v>1</v>
      </c>
      <c r="K5" s="46" t="s">
        <v>86</v>
      </c>
      <c r="L5" s="44" t="s">
        <v>0</v>
      </c>
    </row>
    <row r="6" spans="1:14">
      <c r="A6" s="75" t="s">
        <v>15</v>
      </c>
      <c r="B6" s="90">
        <v>6.0259790000000004</v>
      </c>
      <c r="C6" s="91">
        <v>0</v>
      </c>
      <c r="D6" s="93">
        <v>6.0259790000000004</v>
      </c>
      <c r="E6" s="92"/>
      <c r="F6" s="90">
        <v>5.7643069999999996</v>
      </c>
      <c r="G6" s="91">
        <v>0</v>
      </c>
      <c r="H6" s="93">
        <v>5.7643069999999996</v>
      </c>
      <c r="I6" s="48"/>
      <c r="J6" s="49">
        <f>B6-F6</f>
        <v>0.26167200000000079</v>
      </c>
      <c r="K6" s="50">
        <f>C6-G6</f>
        <v>0</v>
      </c>
      <c r="L6" s="51">
        <f>D6-H6</f>
        <v>0.26167200000000079</v>
      </c>
      <c r="N6" s="22"/>
    </row>
    <row r="7" spans="1:14">
      <c r="A7" s="75" t="s">
        <v>25</v>
      </c>
      <c r="B7" s="94">
        <v>97.832028999999991</v>
      </c>
      <c r="C7" s="91">
        <v>436.972734</v>
      </c>
      <c r="D7" s="95">
        <v>534.80476299999998</v>
      </c>
      <c r="E7" s="92"/>
      <c r="F7" s="94">
        <v>81.133702999999997</v>
      </c>
      <c r="G7" s="91">
        <v>425.03113000000008</v>
      </c>
      <c r="H7" s="95">
        <v>506.16483300000004</v>
      </c>
      <c r="I7" s="48"/>
      <c r="J7" s="52">
        <f t="shared" ref="J7:J75" si="0">B7-F7</f>
        <v>16.698325999999994</v>
      </c>
      <c r="K7" s="50">
        <f t="shared" ref="K7:K75" si="1">C7-G7</f>
        <v>11.941603999999927</v>
      </c>
      <c r="L7" s="53">
        <f t="shared" ref="L7:L75" si="2">D7-H7</f>
        <v>28.639929999999936</v>
      </c>
      <c r="N7" s="22"/>
    </row>
    <row r="8" spans="1:14">
      <c r="A8" s="75" t="s">
        <v>44</v>
      </c>
      <c r="B8" s="94">
        <v>2.5469020000000002</v>
      </c>
      <c r="C8" s="91">
        <v>63.048854999999989</v>
      </c>
      <c r="D8" s="95">
        <v>65.595756999999992</v>
      </c>
      <c r="E8" s="92"/>
      <c r="F8" s="94">
        <v>1.518232</v>
      </c>
      <c r="G8" s="91">
        <v>61.824424999999998</v>
      </c>
      <c r="H8" s="95">
        <v>63.342656999999996</v>
      </c>
      <c r="I8" s="48"/>
      <c r="J8" s="52">
        <f t="shared" si="0"/>
        <v>1.0286700000000002</v>
      </c>
      <c r="K8" s="50">
        <f t="shared" si="1"/>
        <v>1.224429999999991</v>
      </c>
      <c r="L8" s="53">
        <f t="shared" si="2"/>
        <v>2.2530999999999963</v>
      </c>
      <c r="N8" s="22"/>
    </row>
    <row r="9" spans="1:14">
      <c r="A9" s="47" t="s">
        <v>105</v>
      </c>
      <c r="B9" s="94">
        <v>4.38124</v>
      </c>
      <c r="C9" s="91">
        <v>0</v>
      </c>
      <c r="D9" s="95">
        <v>4.38124</v>
      </c>
      <c r="E9" s="92"/>
      <c r="F9" s="94">
        <v>4.6580260000000004</v>
      </c>
      <c r="G9" s="91">
        <v>0</v>
      </c>
      <c r="H9" s="95">
        <v>4.6580260000000004</v>
      </c>
      <c r="I9" s="48"/>
      <c r="J9" s="52">
        <f t="shared" si="0"/>
        <v>-0.27678600000000042</v>
      </c>
      <c r="K9" s="50">
        <f t="shared" si="1"/>
        <v>0</v>
      </c>
      <c r="L9" s="53">
        <f t="shared" si="2"/>
        <v>-0.27678600000000042</v>
      </c>
      <c r="N9" s="22"/>
    </row>
    <row r="10" spans="1:14">
      <c r="A10" s="75" t="s">
        <v>2</v>
      </c>
      <c r="B10" s="94">
        <v>182.543576</v>
      </c>
      <c r="C10" s="91">
        <v>317.00789899999984</v>
      </c>
      <c r="D10" s="95">
        <v>499.55147499999987</v>
      </c>
      <c r="E10" s="92"/>
      <c r="F10" s="94">
        <v>195.70250900000005</v>
      </c>
      <c r="G10" s="91">
        <v>281.29287499999998</v>
      </c>
      <c r="H10" s="95">
        <v>476.995384</v>
      </c>
      <c r="I10" s="48"/>
      <c r="J10" s="52">
        <f t="shared" si="0"/>
        <v>-13.158933000000047</v>
      </c>
      <c r="K10" s="50">
        <f t="shared" si="1"/>
        <v>35.715023999999858</v>
      </c>
      <c r="L10" s="53">
        <f t="shared" si="2"/>
        <v>22.556090999999867</v>
      </c>
      <c r="N10" s="22"/>
    </row>
    <row r="11" spans="1:14">
      <c r="A11" s="75" t="s">
        <v>18</v>
      </c>
      <c r="B11" s="94">
        <v>2.999994</v>
      </c>
      <c r="C11" s="91">
        <v>0</v>
      </c>
      <c r="D11" s="95">
        <v>2.999994</v>
      </c>
      <c r="E11" s="92"/>
      <c r="F11" s="94">
        <v>2.6499959999999998</v>
      </c>
      <c r="G11" s="91">
        <v>0.35000000000000009</v>
      </c>
      <c r="H11" s="95">
        <v>2.9999959999999999</v>
      </c>
      <c r="I11" s="48"/>
      <c r="J11" s="52">
        <f t="shared" si="0"/>
        <v>0.34999800000000025</v>
      </c>
      <c r="K11" s="50">
        <f t="shared" si="1"/>
        <v>-0.35000000000000009</v>
      </c>
      <c r="L11" s="53">
        <f t="shared" si="2"/>
        <v>-1.9999999998354667E-6</v>
      </c>
      <c r="N11" s="22"/>
    </row>
    <row r="12" spans="1:14">
      <c r="A12" s="75" t="s">
        <v>5</v>
      </c>
      <c r="B12" s="94">
        <v>32.406942999999998</v>
      </c>
      <c r="C12" s="91">
        <v>14.350726000000002</v>
      </c>
      <c r="D12" s="95">
        <v>46.757669</v>
      </c>
      <c r="E12" s="92"/>
      <c r="F12" s="94">
        <v>37.413531000000006</v>
      </c>
      <c r="G12" s="91">
        <v>2.5128380000000021</v>
      </c>
      <c r="H12" s="95">
        <v>39.926369000000008</v>
      </c>
      <c r="I12" s="48"/>
      <c r="J12" s="52">
        <f t="shared" si="0"/>
        <v>-5.0065880000000078</v>
      </c>
      <c r="K12" s="50">
        <f t="shared" si="1"/>
        <v>11.837888</v>
      </c>
      <c r="L12" s="53">
        <f t="shared" si="2"/>
        <v>6.8312999999999917</v>
      </c>
      <c r="N12" s="22"/>
    </row>
    <row r="13" spans="1:14">
      <c r="A13" s="75" t="s">
        <v>14</v>
      </c>
      <c r="B13" s="94">
        <v>6.578449</v>
      </c>
      <c r="C13" s="91">
        <v>0</v>
      </c>
      <c r="D13" s="95">
        <v>6.578449</v>
      </c>
      <c r="E13" s="92"/>
      <c r="F13" s="94">
        <v>5.2816460000000003</v>
      </c>
      <c r="G13" s="91">
        <v>0</v>
      </c>
      <c r="H13" s="95">
        <v>5.2816460000000003</v>
      </c>
      <c r="I13" s="48"/>
      <c r="J13" s="52">
        <f t="shared" si="0"/>
        <v>1.2968029999999997</v>
      </c>
      <c r="K13" s="50">
        <f t="shared" si="1"/>
        <v>0</v>
      </c>
      <c r="L13" s="53">
        <f t="shared" si="2"/>
        <v>1.2968029999999997</v>
      </c>
      <c r="N13" s="22"/>
    </row>
    <row r="14" spans="1:14">
      <c r="A14" s="75" t="s">
        <v>22</v>
      </c>
      <c r="B14" s="94">
        <v>3.4857740000000002</v>
      </c>
      <c r="C14" s="91">
        <v>15.329291000000001</v>
      </c>
      <c r="D14" s="95">
        <v>18.815065000000001</v>
      </c>
      <c r="E14" s="92"/>
      <c r="F14" s="94">
        <v>3.9706799999999998</v>
      </c>
      <c r="G14" s="91">
        <v>14.246186</v>
      </c>
      <c r="H14" s="95">
        <v>18.216866</v>
      </c>
      <c r="I14" s="48"/>
      <c r="J14" s="52">
        <f t="shared" si="0"/>
        <v>-0.48490599999999962</v>
      </c>
      <c r="K14" s="50">
        <f t="shared" si="1"/>
        <v>1.0831050000000015</v>
      </c>
      <c r="L14" s="53">
        <f t="shared" si="2"/>
        <v>0.59819900000000104</v>
      </c>
      <c r="N14" s="22"/>
    </row>
    <row r="15" spans="1:14">
      <c r="A15" s="75" t="s">
        <v>45</v>
      </c>
      <c r="B15" s="94">
        <v>3.2182599999999999</v>
      </c>
      <c r="C15" s="91">
        <v>0.14155300000000004</v>
      </c>
      <c r="D15" s="95">
        <v>3.3598129999999999</v>
      </c>
      <c r="E15" s="92"/>
      <c r="F15" s="94">
        <v>3.5365989999999998</v>
      </c>
      <c r="G15" s="91">
        <v>0</v>
      </c>
      <c r="H15" s="95">
        <v>3.5365989999999998</v>
      </c>
      <c r="I15" s="48"/>
      <c r="J15" s="52">
        <f t="shared" si="0"/>
        <v>-0.31833899999999993</v>
      </c>
      <c r="K15" s="50">
        <f t="shared" si="1"/>
        <v>0.14155300000000004</v>
      </c>
      <c r="L15" s="53">
        <f t="shared" si="2"/>
        <v>-0.17678599999999989</v>
      </c>
      <c r="N15" s="22"/>
    </row>
    <row r="16" spans="1:14">
      <c r="A16" s="75" t="s">
        <v>6</v>
      </c>
      <c r="B16" s="94">
        <v>2.999994</v>
      </c>
      <c r="C16" s="91">
        <v>0</v>
      </c>
      <c r="D16" s="95">
        <v>2.999994</v>
      </c>
      <c r="E16" s="92"/>
      <c r="F16" s="94">
        <v>2.9999950000000002</v>
      </c>
      <c r="G16" s="91">
        <v>0</v>
      </c>
      <c r="H16" s="95">
        <v>2.9999950000000002</v>
      </c>
      <c r="I16" s="48"/>
      <c r="J16" s="52">
        <f t="shared" si="0"/>
        <v>-1.000000000139778E-6</v>
      </c>
      <c r="K16" s="50">
        <f t="shared" si="1"/>
        <v>0</v>
      </c>
      <c r="L16" s="53">
        <f t="shared" si="2"/>
        <v>-1.000000000139778E-6</v>
      </c>
      <c r="N16" s="22"/>
    </row>
    <row r="17" spans="1:14">
      <c r="A17" s="75" t="s">
        <v>98</v>
      </c>
      <c r="B17" s="94">
        <v>0</v>
      </c>
      <c r="C17" s="91">
        <v>6.7196259999999999</v>
      </c>
      <c r="D17" s="95">
        <v>6.7196259999999999</v>
      </c>
      <c r="E17" s="92"/>
      <c r="F17" s="94">
        <v>0</v>
      </c>
      <c r="G17" s="91">
        <v>7.0682859999999996</v>
      </c>
      <c r="H17" s="95">
        <v>7.0682859999999996</v>
      </c>
      <c r="I17" s="48"/>
      <c r="J17" s="52">
        <f>B17-F17</f>
        <v>0</v>
      </c>
      <c r="K17" s="50">
        <f>C17-G17</f>
        <v>-0.34865999999999975</v>
      </c>
      <c r="L17" s="53">
        <f>D17-H17</f>
        <v>-0.34865999999999975</v>
      </c>
      <c r="N17" s="22"/>
    </row>
    <row r="18" spans="1:14">
      <c r="A18" s="75" t="s">
        <v>35</v>
      </c>
      <c r="B18" s="94">
        <v>14.110242</v>
      </c>
      <c r="C18" s="91">
        <v>0</v>
      </c>
      <c r="D18" s="95">
        <v>14.110242</v>
      </c>
      <c r="E18" s="92"/>
      <c r="F18" s="94">
        <v>11.873279</v>
      </c>
      <c r="G18" s="91">
        <v>0</v>
      </c>
      <c r="H18" s="95">
        <v>11.873279</v>
      </c>
      <c r="I18" s="48"/>
      <c r="J18" s="52">
        <f t="shared" si="0"/>
        <v>2.2369629999999994</v>
      </c>
      <c r="K18" s="50">
        <f t="shared" si="1"/>
        <v>0</v>
      </c>
      <c r="L18" s="53">
        <f t="shared" si="2"/>
        <v>2.2369629999999994</v>
      </c>
      <c r="N18" s="22"/>
    </row>
    <row r="19" spans="1:14">
      <c r="A19" s="75" t="s">
        <v>43</v>
      </c>
      <c r="B19" s="94">
        <v>8.0089059999999996</v>
      </c>
      <c r="C19" s="91">
        <v>0</v>
      </c>
      <c r="D19" s="95">
        <v>8.0089059999999996</v>
      </c>
      <c r="E19" s="92"/>
      <c r="F19" s="94">
        <v>7.6651610000000003</v>
      </c>
      <c r="G19" s="91">
        <v>0</v>
      </c>
      <c r="H19" s="95">
        <v>7.6651610000000003</v>
      </c>
      <c r="I19" s="48"/>
      <c r="J19" s="52">
        <f t="shared" si="0"/>
        <v>0.3437449999999993</v>
      </c>
      <c r="K19" s="50">
        <f t="shared" si="1"/>
        <v>0</v>
      </c>
      <c r="L19" s="53">
        <f t="shared" si="2"/>
        <v>0.3437449999999993</v>
      </c>
      <c r="N19" s="22"/>
    </row>
    <row r="20" spans="1:14">
      <c r="A20" s="47" t="s">
        <v>43</v>
      </c>
      <c r="B20" s="94">
        <v>0.88571299999999997</v>
      </c>
      <c r="C20" s="91">
        <v>0</v>
      </c>
      <c r="D20" s="95">
        <v>0.88571299999999997</v>
      </c>
      <c r="E20" s="92"/>
      <c r="F20" s="94">
        <v>0</v>
      </c>
      <c r="G20" s="91">
        <v>0</v>
      </c>
      <c r="H20" s="95">
        <v>0</v>
      </c>
      <c r="I20" s="48"/>
      <c r="J20" s="52">
        <f t="shared" ref="J20:J48" si="3">B20-F20</f>
        <v>0.88571299999999997</v>
      </c>
      <c r="K20" s="50">
        <f t="shared" ref="K20:K48" si="4">C20-G20</f>
        <v>0</v>
      </c>
      <c r="L20" s="53">
        <f t="shared" ref="L20:L48" si="5">D20-H20</f>
        <v>0.88571299999999997</v>
      </c>
      <c r="N20" s="22"/>
    </row>
    <row r="21" spans="1:14">
      <c r="A21" s="118" t="s">
        <v>136</v>
      </c>
      <c r="B21" s="94">
        <v>15.855753999999999</v>
      </c>
      <c r="C21" s="91">
        <v>0</v>
      </c>
      <c r="D21" s="95">
        <v>15.855753999999999</v>
      </c>
      <c r="E21" s="92"/>
      <c r="F21" s="94">
        <v>0</v>
      </c>
      <c r="G21" s="91">
        <v>0</v>
      </c>
      <c r="H21" s="95">
        <v>0</v>
      </c>
      <c r="I21" s="48"/>
      <c r="J21" s="52">
        <f t="shared" si="3"/>
        <v>15.855753999999999</v>
      </c>
      <c r="K21" s="50">
        <f t="shared" si="4"/>
        <v>0</v>
      </c>
      <c r="L21" s="53">
        <f t="shared" si="5"/>
        <v>15.855753999999999</v>
      </c>
      <c r="N21" s="22"/>
    </row>
    <row r="22" spans="1:14">
      <c r="A22" s="75" t="s">
        <v>46</v>
      </c>
      <c r="B22" s="94">
        <v>2.6549049999999998</v>
      </c>
      <c r="C22" s="91">
        <v>0</v>
      </c>
      <c r="D22" s="95">
        <v>2.6549049999999998</v>
      </c>
      <c r="E22" s="92"/>
      <c r="F22" s="94">
        <v>2.233028</v>
      </c>
      <c r="G22" s="91">
        <v>0</v>
      </c>
      <c r="H22" s="95">
        <v>2.233028</v>
      </c>
      <c r="I22" s="48"/>
      <c r="J22" s="52">
        <f t="shared" si="3"/>
        <v>0.42187699999999984</v>
      </c>
      <c r="K22" s="50">
        <f t="shared" si="4"/>
        <v>0</v>
      </c>
      <c r="L22" s="53">
        <f t="shared" si="5"/>
        <v>0.42187699999999984</v>
      </c>
      <c r="N22" s="22"/>
    </row>
    <row r="23" spans="1:14">
      <c r="A23" s="75" t="s">
        <v>55</v>
      </c>
      <c r="B23" s="94">
        <v>0</v>
      </c>
      <c r="C23" s="91">
        <v>5.7499880000000001</v>
      </c>
      <c r="D23" s="95">
        <v>5.7499880000000001</v>
      </c>
      <c r="E23" s="92"/>
      <c r="F23" s="94">
        <v>0</v>
      </c>
      <c r="G23" s="91">
        <v>4.8678480000000004</v>
      </c>
      <c r="H23" s="95">
        <v>4.8678480000000004</v>
      </c>
      <c r="I23" s="48"/>
      <c r="J23" s="52">
        <f t="shared" si="3"/>
        <v>0</v>
      </c>
      <c r="K23" s="50">
        <f t="shared" si="4"/>
        <v>0.8821399999999997</v>
      </c>
      <c r="L23" s="53">
        <f t="shared" si="5"/>
        <v>0.8821399999999997</v>
      </c>
      <c r="N23" s="22"/>
    </row>
    <row r="24" spans="1:14">
      <c r="A24" s="128" t="s">
        <v>137</v>
      </c>
      <c r="B24" s="94">
        <v>0</v>
      </c>
      <c r="C24" s="91">
        <v>1.5714239999999999</v>
      </c>
      <c r="D24" s="95">
        <v>1.5714239999999999</v>
      </c>
      <c r="E24" s="92"/>
      <c r="F24" s="94">
        <v>0</v>
      </c>
      <c r="G24" s="91">
        <v>0</v>
      </c>
      <c r="H24" s="95">
        <v>0</v>
      </c>
      <c r="I24" s="48"/>
      <c r="J24" s="52">
        <f t="shared" si="3"/>
        <v>0</v>
      </c>
      <c r="K24" s="50">
        <f t="shared" si="4"/>
        <v>1.5714239999999999</v>
      </c>
      <c r="L24" s="53">
        <f t="shared" si="5"/>
        <v>1.5714239999999999</v>
      </c>
      <c r="N24" s="22"/>
    </row>
    <row r="25" spans="1:14">
      <c r="A25" s="75" t="s">
        <v>4</v>
      </c>
      <c r="B25" s="94">
        <v>201.76038799999998</v>
      </c>
      <c r="C25" s="91">
        <v>240.60883700000011</v>
      </c>
      <c r="D25" s="95">
        <v>442.36922500000009</v>
      </c>
      <c r="E25" s="92"/>
      <c r="F25" s="94">
        <v>180.83650400000002</v>
      </c>
      <c r="G25" s="91">
        <v>194.96663400000014</v>
      </c>
      <c r="H25" s="95">
        <v>375.80313800000016</v>
      </c>
      <c r="I25" s="48"/>
      <c r="J25" s="52">
        <f t="shared" si="3"/>
        <v>20.923883999999958</v>
      </c>
      <c r="K25" s="50">
        <f t="shared" si="4"/>
        <v>45.642202999999967</v>
      </c>
      <c r="L25" s="53">
        <f t="shared" si="5"/>
        <v>66.566086999999925</v>
      </c>
      <c r="N25" s="22"/>
    </row>
    <row r="26" spans="1:14">
      <c r="A26" s="75" t="s">
        <v>75</v>
      </c>
      <c r="B26" s="94">
        <v>4136.0859519999949</v>
      </c>
      <c r="C26" s="91">
        <v>263.01957200000015</v>
      </c>
      <c r="D26" s="95">
        <v>4399.1055239999951</v>
      </c>
      <c r="E26" s="92"/>
      <c r="F26" s="94">
        <v>4034.8660519999994</v>
      </c>
      <c r="G26" s="91">
        <v>221.23344400000042</v>
      </c>
      <c r="H26" s="95">
        <v>4256.0994959999998</v>
      </c>
      <c r="I26" s="48"/>
      <c r="J26" s="52">
        <f t="shared" si="3"/>
        <v>101.2198999999955</v>
      </c>
      <c r="K26" s="50">
        <f t="shared" si="4"/>
        <v>41.786127999999735</v>
      </c>
      <c r="L26" s="53">
        <f t="shared" si="5"/>
        <v>143.00602799999524</v>
      </c>
      <c r="N26" s="22"/>
    </row>
    <row r="27" spans="1:14">
      <c r="A27" s="75" t="s">
        <v>3</v>
      </c>
      <c r="B27" s="94">
        <v>23.151731000000002</v>
      </c>
      <c r="C27" s="91">
        <v>0</v>
      </c>
      <c r="D27" s="95">
        <v>23.151731000000002</v>
      </c>
      <c r="E27" s="92"/>
      <c r="F27" s="94">
        <v>22.393702999999999</v>
      </c>
      <c r="G27" s="91">
        <v>0</v>
      </c>
      <c r="H27" s="95">
        <v>22.393702999999999</v>
      </c>
      <c r="I27" s="48"/>
      <c r="J27" s="52">
        <f t="shared" si="3"/>
        <v>0.75802800000000303</v>
      </c>
      <c r="K27" s="50">
        <f t="shared" si="4"/>
        <v>0</v>
      </c>
      <c r="L27" s="53">
        <f t="shared" si="5"/>
        <v>0.75802800000000303</v>
      </c>
      <c r="N27" s="22"/>
    </row>
    <row r="28" spans="1:14">
      <c r="A28" s="75" t="s">
        <v>54</v>
      </c>
      <c r="B28" s="94">
        <v>0</v>
      </c>
      <c r="C28" s="91">
        <v>17.222731</v>
      </c>
      <c r="D28" s="95">
        <v>17.222731</v>
      </c>
      <c r="E28" s="92"/>
      <c r="F28" s="94">
        <v>0</v>
      </c>
      <c r="G28" s="91">
        <v>16.830325000000002</v>
      </c>
      <c r="H28" s="95">
        <v>16.830325000000002</v>
      </c>
      <c r="I28" s="48"/>
      <c r="J28" s="52">
        <f t="shared" si="3"/>
        <v>0</v>
      </c>
      <c r="K28" s="50">
        <f t="shared" si="4"/>
        <v>0.39240599999999759</v>
      </c>
      <c r="L28" s="53">
        <f t="shared" si="5"/>
        <v>0.39240599999999759</v>
      </c>
      <c r="N28" s="22"/>
    </row>
    <row r="29" spans="1:14">
      <c r="A29" s="75" t="s">
        <v>61</v>
      </c>
      <c r="B29" s="94">
        <v>0</v>
      </c>
      <c r="C29" s="91">
        <v>0.99999800000000005</v>
      </c>
      <c r="D29" s="95">
        <v>0.99999800000000005</v>
      </c>
      <c r="E29" s="92"/>
      <c r="F29" s="94">
        <v>0</v>
      </c>
      <c r="G29" s="91">
        <v>0.99999800000000005</v>
      </c>
      <c r="H29" s="95">
        <v>0.99999800000000005</v>
      </c>
      <c r="I29" s="48"/>
      <c r="J29" s="52">
        <f t="shared" si="3"/>
        <v>0</v>
      </c>
      <c r="K29" s="50">
        <f t="shared" si="4"/>
        <v>0</v>
      </c>
      <c r="L29" s="53">
        <f t="shared" si="5"/>
        <v>0</v>
      </c>
      <c r="N29" s="22"/>
    </row>
    <row r="30" spans="1:14">
      <c r="A30" s="75" t="s">
        <v>47</v>
      </c>
      <c r="B30" s="94">
        <v>8.7283559999999998</v>
      </c>
      <c r="C30" s="91">
        <v>5.3767000000000564E-2</v>
      </c>
      <c r="D30" s="95">
        <v>8.7821230000000003</v>
      </c>
      <c r="E30" s="92"/>
      <c r="F30" s="94">
        <v>6.7321280000000003</v>
      </c>
      <c r="G30" s="91">
        <v>0.20624799999999954</v>
      </c>
      <c r="H30" s="95">
        <v>6.9383759999999999</v>
      </c>
      <c r="I30" s="48"/>
      <c r="J30" s="52">
        <f t="shared" si="3"/>
        <v>1.9962279999999994</v>
      </c>
      <c r="K30" s="50">
        <f t="shared" si="4"/>
        <v>-0.15248099999999898</v>
      </c>
      <c r="L30" s="53">
        <f t="shared" si="5"/>
        <v>1.8437470000000005</v>
      </c>
      <c r="N30" s="22"/>
    </row>
    <row r="31" spans="1:14">
      <c r="A31" s="75" t="s">
        <v>20</v>
      </c>
      <c r="B31" s="94">
        <v>181.42517500000005</v>
      </c>
      <c r="C31" s="91">
        <v>285.61889099999996</v>
      </c>
      <c r="D31" s="95">
        <v>467.04406600000004</v>
      </c>
      <c r="E31" s="92"/>
      <c r="F31" s="94">
        <v>149.62988200000001</v>
      </c>
      <c r="G31" s="91">
        <v>290.04823100000004</v>
      </c>
      <c r="H31" s="95">
        <v>439.67811300000005</v>
      </c>
      <c r="I31" s="48"/>
      <c r="J31" s="52">
        <f t="shared" si="3"/>
        <v>31.795293000000044</v>
      </c>
      <c r="K31" s="50">
        <f t="shared" si="4"/>
        <v>-4.4293400000000815</v>
      </c>
      <c r="L31" s="53">
        <f t="shared" si="5"/>
        <v>27.36595299999999</v>
      </c>
      <c r="N31" s="22"/>
    </row>
    <row r="32" spans="1:14">
      <c r="A32" s="75" t="s">
        <v>60</v>
      </c>
      <c r="B32" s="94">
        <v>11.409798</v>
      </c>
      <c r="C32" s="91">
        <v>0</v>
      </c>
      <c r="D32" s="95">
        <v>11.409798</v>
      </c>
      <c r="E32" s="92"/>
      <c r="F32" s="94">
        <v>10.172656999999999</v>
      </c>
      <c r="G32" s="91">
        <v>5.8569000000000315E-2</v>
      </c>
      <c r="H32" s="95">
        <v>10.231225999999999</v>
      </c>
      <c r="I32" s="48"/>
      <c r="J32" s="52">
        <f t="shared" si="3"/>
        <v>1.2371410000000012</v>
      </c>
      <c r="K32" s="50">
        <f t="shared" si="4"/>
        <v>-5.8569000000000315E-2</v>
      </c>
      <c r="L32" s="53">
        <f t="shared" si="5"/>
        <v>1.1785720000000008</v>
      </c>
      <c r="N32" s="22"/>
    </row>
    <row r="33" spans="1:14">
      <c r="A33" s="75" t="s">
        <v>8</v>
      </c>
      <c r="B33" s="94">
        <v>333.456816</v>
      </c>
      <c r="C33" s="91">
        <v>1154.8448150000004</v>
      </c>
      <c r="D33" s="95">
        <v>1488.3016310000003</v>
      </c>
      <c r="E33" s="92"/>
      <c r="F33" s="94">
        <v>243.587411</v>
      </c>
      <c r="G33" s="91">
        <v>1151.3546270000006</v>
      </c>
      <c r="H33" s="95">
        <v>1394.9420380000006</v>
      </c>
      <c r="I33" s="48"/>
      <c r="J33" s="52">
        <f t="shared" si="3"/>
        <v>89.869405</v>
      </c>
      <c r="K33" s="50">
        <f t="shared" si="4"/>
        <v>3.4901879999997618</v>
      </c>
      <c r="L33" s="53">
        <f t="shared" si="5"/>
        <v>93.359592999999677</v>
      </c>
      <c r="N33" s="22"/>
    </row>
    <row r="34" spans="1:14">
      <c r="A34" s="116" t="s">
        <v>124</v>
      </c>
      <c r="B34" s="94">
        <v>0</v>
      </c>
      <c r="C34" s="91">
        <v>3.9999920000000002</v>
      </c>
      <c r="D34" s="95">
        <v>3.9999920000000002</v>
      </c>
      <c r="E34" s="92"/>
      <c r="F34" s="94">
        <v>0</v>
      </c>
      <c r="G34" s="91">
        <v>4.0228520000000003</v>
      </c>
      <c r="H34" s="95">
        <v>4.0228520000000003</v>
      </c>
      <c r="I34" s="48"/>
      <c r="J34" s="52">
        <f t="shared" si="3"/>
        <v>0</v>
      </c>
      <c r="K34" s="50">
        <f t="shared" si="4"/>
        <v>-2.2860000000000102E-2</v>
      </c>
      <c r="L34" s="53">
        <f t="shared" si="5"/>
        <v>-2.2860000000000102E-2</v>
      </c>
      <c r="N34" s="22"/>
    </row>
    <row r="35" spans="1:14">
      <c r="A35" s="75" t="s">
        <v>7</v>
      </c>
      <c r="B35" s="94">
        <v>42.041823000000001</v>
      </c>
      <c r="C35" s="91">
        <v>0</v>
      </c>
      <c r="D35" s="95">
        <v>42.041823000000001</v>
      </c>
      <c r="E35" s="92"/>
      <c r="F35" s="94">
        <v>34.781165000000001</v>
      </c>
      <c r="G35" s="91">
        <v>0</v>
      </c>
      <c r="H35" s="95">
        <v>34.781165000000001</v>
      </c>
      <c r="I35" s="48"/>
      <c r="J35" s="52">
        <f t="shared" si="3"/>
        <v>7.2606579999999994</v>
      </c>
      <c r="K35" s="50">
        <f t="shared" si="4"/>
        <v>0</v>
      </c>
      <c r="L35" s="53">
        <f t="shared" si="5"/>
        <v>7.2606579999999994</v>
      </c>
      <c r="N35" s="22"/>
    </row>
    <row r="36" spans="1:14">
      <c r="A36" s="128" t="s">
        <v>138</v>
      </c>
      <c r="B36" s="94">
        <v>3.0428510000000002</v>
      </c>
      <c r="C36" s="91">
        <v>0</v>
      </c>
      <c r="D36" s="95">
        <v>3.0428510000000002</v>
      </c>
      <c r="E36" s="92"/>
      <c r="F36" s="94">
        <v>0</v>
      </c>
      <c r="G36" s="91">
        <v>0</v>
      </c>
      <c r="H36" s="95">
        <v>0</v>
      </c>
      <c r="I36" s="48"/>
      <c r="J36" s="52">
        <f t="shared" si="3"/>
        <v>3.0428510000000002</v>
      </c>
      <c r="K36" s="50">
        <f t="shared" si="4"/>
        <v>0</v>
      </c>
      <c r="L36" s="53">
        <f t="shared" si="5"/>
        <v>3.0428510000000002</v>
      </c>
      <c r="N36" s="22"/>
    </row>
    <row r="37" spans="1:14">
      <c r="A37" s="75" t="s">
        <v>29</v>
      </c>
      <c r="B37" s="94">
        <v>0</v>
      </c>
      <c r="C37" s="91">
        <v>46.502572999999998</v>
      </c>
      <c r="D37" s="95">
        <v>46.502572999999998</v>
      </c>
      <c r="E37" s="92"/>
      <c r="F37" s="94">
        <v>0</v>
      </c>
      <c r="G37" s="91">
        <v>40.097681999999999</v>
      </c>
      <c r="H37" s="95">
        <v>40.097681999999999</v>
      </c>
      <c r="I37" s="48"/>
      <c r="J37" s="52">
        <f t="shared" si="3"/>
        <v>0</v>
      </c>
      <c r="K37" s="50">
        <f t="shared" si="4"/>
        <v>6.4048909999999992</v>
      </c>
      <c r="L37" s="53">
        <f t="shared" si="5"/>
        <v>6.4048909999999992</v>
      </c>
      <c r="N37" s="22"/>
    </row>
    <row r="38" spans="1:14">
      <c r="A38" s="75" t="s">
        <v>48</v>
      </c>
      <c r="B38" s="94">
        <v>339.6834639999999</v>
      </c>
      <c r="C38" s="91">
        <v>1644.9590770000007</v>
      </c>
      <c r="D38" s="95">
        <v>1984.6425410000006</v>
      </c>
      <c r="E38" s="92"/>
      <c r="F38" s="94">
        <v>222.60415900000007</v>
      </c>
      <c r="G38" s="91">
        <v>1575.7471460000004</v>
      </c>
      <c r="H38" s="95">
        <v>1798.3513050000004</v>
      </c>
      <c r="I38" s="48"/>
      <c r="J38" s="52">
        <f t="shared" si="3"/>
        <v>117.07930499999983</v>
      </c>
      <c r="K38" s="50">
        <f t="shared" si="4"/>
        <v>69.211931000000277</v>
      </c>
      <c r="L38" s="53">
        <f t="shared" si="5"/>
        <v>186.29123600000025</v>
      </c>
      <c r="N38" s="22"/>
    </row>
    <row r="39" spans="1:14">
      <c r="A39" s="75" t="s">
        <v>24</v>
      </c>
      <c r="B39" s="94">
        <v>0</v>
      </c>
      <c r="C39" s="91">
        <v>1.999994</v>
      </c>
      <c r="D39" s="95">
        <v>1.999994</v>
      </c>
      <c r="E39" s="92"/>
      <c r="F39" s="94">
        <v>0</v>
      </c>
      <c r="G39" s="91">
        <v>1.9999960000000001</v>
      </c>
      <c r="H39" s="95">
        <v>1.9999960000000001</v>
      </c>
      <c r="I39" s="48"/>
      <c r="J39" s="52">
        <f t="shared" si="3"/>
        <v>0</v>
      </c>
      <c r="K39" s="50">
        <f t="shared" si="4"/>
        <v>-2.0000000000575113E-6</v>
      </c>
      <c r="L39" s="53">
        <f t="shared" si="5"/>
        <v>-2.0000000000575113E-6</v>
      </c>
      <c r="N39" s="22"/>
    </row>
    <row r="40" spans="1:14">
      <c r="A40" s="75" t="s">
        <v>10</v>
      </c>
      <c r="B40" s="94">
        <v>0</v>
      </c>
      <c r="C40" s="91">
        <v>307.72898900000007</v>
      </c>
      <c r="D40" s="95">
        <v>307.72898900000007</v>
      </c>
      <c r="E40" s="92"/>
      <c r="F40" s="94">
        <v>0</v>
      </c>
      <c r="G40" s="91">
        <v>290.36760700000002</v>
      </c>
      <c r="H40" s="95">
        <v>290.36760700000002</v>
      </c>
      <c r="I40" s="48"/>
      <c r="J40" s="52">
        <f t="shared" si="3"/>
        <v>0</v>
      </c>
      <c r="K40" s="50">
        <f t="shared" si="4"/>
        <v>17.361382000000049</v>
      </c>
      <c r="L40" s="53">
        <f t="shared" si="5"/>
        <v>17.361382000000049</v>
      </c>
      <c r="N40" s="22"/>
    </row>
    <row r="41" spans="1:14">
      <c r="A41" s="75" t="s">
        <v>31</v>
      </c>
      <c r="B41" s="94">
        <v>54.507007000000002</v>
      </c>
      <c r="C41" s="91">
        <v>0</v>
      </c>
      <c r="D41" s="95">
        <v>54.507007000000002</v>
      </c>
      <c r="E41" s="92"/>
      <c r="F41" s="94">
        <v>41.076953000000003</v>
      </c>
      <c r="G41" s="91">
        <v>1.8264909999999972</v>
      </c>
      <c r="H41" s="95">
        <v>42.903444</v>
      </c>
      <c r="I41" s="48"/>
      <c r="J41" s="52">
        <f t="shared" si="3"/>
        <v>13.430053999999998</v>
      </c>
      <c r="K41" s="50">
        <f t="shared" si="4"/>
        <v>-1.8264909999999972</v>
      </c>
      <c r="L41" s="53">
        <f t="shared" si="5"/>
        <v>11.603563000000001</v>
      </c>
      <c r="N41" s="22"/>
    </row>
    <row r="42" spans="1:14">
      <c r="A42" s="75" t="s">
        <v>49</v>
      </c>
      <c r="B42" s="94">
        <v>4818.6669049999955</v>
      </c>
      <c r="C42" s="91">
        <v>2813.3173480000005</v>
      </c>
      <c r="D42" s="95">
        <v>7631.984252999996</v>
      </c>
      <c r="E42" s="92"/>
      <c r="F42" s="94">
        <v>4333.6406519999973</v>
      </c>
      <c r="G42" s="91">
        <v>2872.6574460000002</v>
      </c>
      <c r="H42" s="95">
        <v>7206.2980979999975</v>
      </c>
      <c r="I42" s="48"/>
      <c r="J42" s="52">
        <f t="shared" si="3"/>
        <v>485.02625299999818</v>
      </c>
      <c r="K42" s="50">
        <f t="shared" si="4"/>
        <v>-59.340097999999671</v>
      </c>
      <c r="L42" s="53">
        <f t="shared" si="5"/>
        <v>425.68615499999851</v>
      </c>
      <c r="N42" s="22"/>
    </row>
    <row r="43" spans="1:14">
      <c r="A43" s="75" t="s">
        <v>32</v>
      </c>
      <c r="B43" s="94">
        <v>9.0736430000000006</v>
      </c>
      <c r="C43" s="91">
        <v>1.3120459999999987</v>
      </c>
      <c r="D43" s="95">
        <v>10.385688999999999</v>
      </c>
      <c r="E43" s="92"/>
      <c r="F43" s="94">
        <v>4.3155250000000001</v>
      </c>
      <c r="G43" s="91">
        <v>1.4919590000000005</v>
      </c>
      <c r="H43" s="95">
        <v>5.8074840000000005</v>
      </c>
      <c r="I43" s="48"/>
      <c r="J43" s="52">
        <f t="shared" si="3"/>
        <v>4.7581180000000005</v>
      </c>
      <c r="K43" s="50">
        <f t="shared" si="4"/>
        <v>-0.17991300000000177</v>
      </c>
      <c r="L43" s="53">
        <f t="shared" si="5"/>
        <v>4.5782049999999987</v>
      </c>
      <c r="N43" s="22"/>
    </row>
    <row r="44" spans="1:14">
      <c r="A44" s="75" t="s">
        <v>33</v>
      </c>
      <c r="B44" s="94">
        <v>0</v>
      </c>
      <c r="C44" s="91">
        <v>46.567675999999999</v>
      </c>
      <c r="D44" s="95">
        <v>46.567675999999999</v>
      </c>
      <c r="E44" s="92"/>
      <c r="F44" s="94">
        <v>0</v>
      </c>
      <c r="G44" s="91">
        <v>36.294975000000001</v>
      </c>
      <c r="H44" s="95">
        <v>36.294975000000001</v>
      </c>
      <c r="I44" s="48"/>
      <c r="J44" s="52">
        <f t="shared" si="3"/>
        <v>0</v>
      </c>
      <c r="K44" s="50">
        <f t="shared" si="4"/>
        <v>10.272700999999998</v>
      </c>
      <c r="L44" s="53">
        <f t="shared" si="5"/>
        <v>10.272700999999998</v>
      </c>
      <c r="N44" s="22"/>
    </row>
    <row r="45" spans="1:14">
      <c r="A45" s="75" t="s">
        <v>13</v>
      </c>
      <c r="B45" s="94">
        <v>0</v>
      </c>
      <c r="C45" s="91">
        <v>44.638298000000006</v>
      </c>
      <c r="D45" s="95">
        <v>44.638298000000006</v>
      </c>
      <c r="E45" s="92"/>
      <c r="F45" s="94">
        <v>0</v>
      </c>
      <c r="G45" s="91">
        <v>40.958653999999996</v>
      </c>
      <c r="H45" s="95">
        <v>40.958653999999996</v>
      </c>
      <c r="I45" s="48"/>
      <c r="J45" s="52">
        <f t="shared" si="3"/>
        <v>0</v>
      </c>
      <c r="K45" s="50">
        <f t="shared" si="4"/>
        <v>3.6796440000000104</v>
      </c>
      <c r="L45" s="53">
        <f t="shared" si="5"/>
        <v>3.6796440000000104</v>
      </c>
      <c r="N45" s="22"/>
    </row>
    <row r="46" spans="1:14">
      <c r="A46" s="75" t="s">
        <v>12</v>
      </c>
      <c r="B46" s="94">
        <v>41.701304</v>
      </c>
      <c r="C46" s="91">
        <v>470.12187100000006</v>
      </c>
      <c r="D46" s="95">
        <v>511.82317500000005</v>
      </c>
      <c r="E46" s="92"/>
      <c r="F46" s="94">
        <v>29.113326000000001</v>
      </c>
      <c r="G46" s="91">
        <v>418.15367700000002</v>
      </c>
      <c r="H46" s="95">
        <v>447.26700300000005</v>
      </c>
      <c r="I46" s="48"/>
      <c r="J46" s="52">
        <f t="shared" si="3"/>
        <v>12.587978</v>
      </c>
      <c r="K46" s="50">
        <f t="shared" si="4"/>
        <v>51.96819400000004</v>
      </c>
      <c r="L46" s="53">
        <f t="shared" si="5"/>
        <v>64.556172000000004</v>
      </c>
      <c r="N46" s="22"/>
    </row>
    <row r="47" spans="1:14">
      <c r="A47" s="77" t="s">
        <v>113</v>
      </c>
      <c r="B47" s="94">
        <v>4.3910580000000001</v>
      </c>
      <c r="C47" s="91">
        <v>0</v>
      </c>
      <c r="D47" s="95">
        <v>4.3910580000000001</v>
      </c>
      <c r="E47" s="92"/>
      <c r="F47" s="94">
        <v>4.2794569999999998</v>
      </c>
      <c r="G47" s="91">
        <v>0</v>
      </c>
      <c r="H47" s="95">
        <v>4.2794569999999998</v>
      </c>
      <c r="I47" s="48"/>
      <c r="J47" s="52">
        <f t="shared" si="3"/>
        <v>0.11160100000000028</v>
      </c>
      <c r="K47" s="50">
        <f t="shared" si="4"/>
        <v>0</v>
      </c>
      <c r="L47" s="53">
        <f t="shared" si="5"/>
        <v>0.11160100000000028</v>
      </c>
      <c r="N47" s="22"/>
    </row>
    <row r="48" spans="1:14">
      <c r="A48" s="128" t="s">
        <v>139</v>
      </c>
      <c r="B48" s="94">
        <v>0.57142700000000002</v>
      </c>
      <c r="C48" s="91">
        <v>0</v>
      </c>
      <c r="D48" s="95">
        <v>0.57142700000000002</v>
      </c>
      <c r="E48" s="92"/>
      <c r="F48" s="94">
        <v>0</v>
      </c>
      <c r="G48" s="91">
        <v>0</v>
      </c>
      <c r="H48" s="95">
        <v>0</v>
      </c>
      <c r="I48" s="48"/>
      <c r="J48" s="52">
        <f t="shared" si="3"/>
        <v>0.57142700000000002</v>
      </c>
      <c r="K48" s="50">
        <f t="shared" si="4"/>
        <v>0</v>
      </c>
      <c r="L48" s="53">
        <f t="shared" si="5"/>
        <v>0.57142700000000002</v>
      </c>
      <c r="N48" s="22"/>
    </row>
    <row r="49" spans="1:14">
      <c r="A49" s="75" t="s">
        <v>26</v>
      </c>
      <c r="B49" s="94">
        <v>0</v>
      </c>
      <c r="C49" s="91">
        <v>145.61699799999997</v>
      </c>
      <c r="D49" s="95">
        <v>145.61699799999997</v>
      </c>
      <c r="E49" s="92"/>
      <c r="F49" s="94">
        <v>0</v>
      </c>
      <c r="G49" s="91">
        <v>140.144879</v>
      </c>
      <c r="H49" s="95">
        <v>140.144879</v>
      </c>
      <c r="I49" s="48"/>
      <c r="J49" s="52">
        <f t="shared" si="0"/>
        <v>0</v>
      </c>
      <c r="K49" s="50">
        <f t="shared" si="1"/>
        <v>5.4721189999999638</v>
      </c>
      <c r="L49" s="53">
        <f t="shared" si="2"/>
        <v>5.4721189999999638</v>
      </c>
      <c r="N49" s="22"/>
    </row>
    <row r="50" spans="1:14">
      <c r="A50" s="75" t="s">
        <v>58</v>
      </c>
      <c r="B50" s="94">
        <v>0</v>
      </c>
      <c r="C50" s="91">
        <v>2.9999929999999999</v>
      </c>
      <c r="D50" s="95">
        <v>2.9999929999999999</v>
      </c>
      <c r="E50" s="92"/>
      <c r="F50" s="94">
        <v>0</v>
      </c>
      <c r="G50" s="91">
        <v>2.9999929999999999</v>
      </c>
      <c r="H50" s="95">
        <v>2.9999929999999999</v>
      </c>
      <c r="I50" s="48"/>
      <c r="J50" s="52">
        <f t="shared" si="0"/>
        <v>0</v>
      </c>
      <c r="K50" s="50">
        <f t="shared" si="1"/>
        <v>0</v>
      </c>
      <c r="L50" s="53">
        <f t="shared" si="2"/>
        <v>0</v>
      </c>
      <c r="N50" s="22"/>
    </row>
    <row r="51" spans="1:14">
      <c r="A51" s="75" t="s">
        <v>51</v>
      </c>
      <c r="B51" s="94">
        <v>0</v>
      </c>
      <c r="C51" s="91">
        <v>22.483879000000002</v>
      </c>
      <c r="D51" s="95">
        <v>22.483879000000002</v>
      </c>
      <c r="E51" s="92"/>
      <c r="F51" s="94">
        <v>0</v>
      </c>
      <c r="G51" s="91">
        <v>29.192350999999999</v>
      </c>
      <c r="H51" s="95">
        <v>29.192350999999999</v>
      </c>
      <c r="I51" s="48"/>
      <c r="J51" s="52">
        <f t="shared" si="0"/>
        <v>0</v>
      </c>
      <c r="K51" s="50">
        <f t="shared" si="1"/>
        <v>-6.7084719999999969</v>
      </c>
      <c r="L51" s="53">
        <f t="shared" si="2"/>
        <v>-6.7084719999999969</v>
      </c>
      <c r="N51" s="22"/>
    </row>
    <row r="52" spans="1:14">
      <c r="A52" s="75" t="s">
        <v>73</v>
      </c>
      <c r="B52" s="94">
        <v>54.983358000000003</v>
      </c>
      <c r="C52" s="91">
        <v>335.569616</v>
      </c>
      <c r="D52" s="95">
        <v>390.55297400000001</v>
      </c>
      <c r="E52" s="92"/>
      <c r="F52" s="94">
        <v>42.493484000000002</v>
      </c>
      <c r="G52" s="91">
        <v>335.63173</v>
      </c>
      <c r="H52" s="95">
        <v>378.12521400000003</v>
      </c>
      <c r="I52" s="48"/>
      <c r="J52" s="52">
        <f t="shared" si="0"/>
        <v>12.489874</v>
      </c>
      <c r="K52" s="50">
        <f t="shared" si="1"/>
        <v>-6.2114000000008218E-2</v>
      </c>
      <c r="L52" s="53">
        <f t="shared" si="2"/>
        <v>12.427759999999978</v>
      </c>
      <c r="N52" s="22"/>
    </row>
    <row r="53" spans="1:14">
      <c r="A53" s="75" t="s">
        <v>128</v>
      </c>
      <c r="B53" s="94">
        <v>50.948522000000004</v>
      </c>
      <c r="C53" s="91">
        <v>2656.6956539999987</v>
      </c>
      <c r="D53" s="95">
        <v>2707.6441759999989</v>
      </c>
      <c r="E53" s="92"/>
      <c r="F53" s="94">
        <v>35.356171000000003</v>
      </c>
      <c r="G53" s="91">
        <v>2469.4825059999985</v>
      </c>
      <c r="H53" s="95">
        <v>2504.8386769999984</v>
      </c>
      <c r="I53" s="48"/>
      <c r="J53" s="52">
        <f t="shared" si="0"/>
        <v>15.592351000000001</v>
      </c>
      <c r="K53" s="50">
        <f t="shared" si="1"/>
        <v>187.21314800000027</v>
      </c>
      <c r="L53" s="53">
        <f t="shared" si="2"/>
        <v>202.80549900000051</v>
      </c>
      <c r="N53" s="22"/>
    </row>
    <row r="54" spans="1:14">
      <c r="A54" s="75" t="s">
        <v>129</v>
      </c>
      <c r="B54" s="94">
        <v>0.12142799999999999</v>
      </c>
      <c r="C54" s="91">
        <v>303.18258100000008</v>
      </c>
      <c r="D54" s="95">
        <v>303.30400900000006</v>
      </c>
      <c r="E54" s="92"/>
      <c r="F54" s="94">
        <v>153.928102</v>
      </c>
      <c r="G54" s="91">
        <v>110.06837100000004</v>
      </c>
      <c r="H54" s="95">
        <v>263.99647300000004</v>
      </c>
      <c r="I54" s="48"/>
      <c r="J54" s="52">
        <f>B54-F54</f>
        <v>-153.80667399999999</v>
      </c>
      <c r="K54" s="50">
        <f>C54-G54</f>
        <v>193.11421000000004</v>
      </c>
      <c r="L54" s="53">
        <f>D54-H54</f>
        <v>39.307536000000027</v>
      </c>
      <c r="N54" s="22"/>
    </row>
    <row r="55" spans="1:14">
      <c r="A55" s="75" t="s">
        <v>30</v>
      </c>
      <c r="B55" s="94">
        <v>210.26228499999999</v>
      </c>
      <c r="C55" s="91">
        <v>129.50900800000002</v>
      </c>
      <c r="D55" s="95">
        <v>339.77129300000001</v>
      </c>
      <c r="E55" s="92"/>
      <c r="F55" s="94">
        <v>158.79515600000002</v>
      </c>
      <c r="G55" s="91">
        <v>128.90406300000001</v>
      </c>
      <c r="H55" s="95">
        <v>287.69921900000003</v>
      </c>
      <c r="I55" s="48"/>
      <c r="J55" s="52">
        <f t="shared" si="0"/>
        <v>51.467128999999971</v>
      </c>
      <c r="K55" s="50">
        <f t="shared" si="1"/>
        <v>0.60494500000001494</v>
      </c>
      <c r="L55" s="53">
        <f t="shared" si="2"/>
        <v>52.072073999999986</v>
      </c>
      <c r="N55" s="22"/>
    </row>
    <row r="56" spans="1:14">
      <c r="A56" s="75" t="s">
        <v>21</v>
      </c>
      <c r="B56" s="94">
        <v>113.63508700000001</v>
      </c>
      <c r="C56" s="91">
        <v>47.476644000000007</v>
      </c>
      <c r="D56" s="95">
        <v>161.11173100000002</v>
      </c>
      <c r="E56" s="92"/>
      <c r="F56" s="94">
        <v>109.59239100000002</v>
      </c>
      <c r="G56" s="91">
        <v>44.514262000000002</v>
      </c>
      <c r="H56" s="95">
        <v>154.10665300000002</v>
      </c>
      <c r="I56" s="48"/>
      <c r="J56" s="52">
        <f t="shared" si="0"/>
        <v>4.0426959999999923</v>
      </c>
      <c r="K56" s="50">
        <f t="shared" si="1"/>
        <v>2.9623820000000052</v>
      </c>
      <c r="L56" s="53">
        <f t="shared" si="2"/>
        <v>7.0050779999999975</v>
      </c>
      <c r="N56" s="22"/>
    </row>
    <row r="57" spans="1:14">
      <c r="A57" s="75" t="s">
        <v>93</v>
      </c>
      <c r="B57" s="94">
        <v>0</v>
      </c>
      <c r="C57" s="91">
        <v>177.78252400000002</v>
      </c>
      <c r="D57" s="95">
        <v>177.78252400000002</v>
      </c>
      <c r="E57" s="92"/>
      <c r="F57" s="94">
        <v>0</v>
      </c>
      <c r="G57" s="91">
        <v>170.28285299999999</v>
      </c>
      <c r="H57" s="95">
        <v>170.28285299999999</v>
      </c>
      <c r="I57" s="48"/>
      <c r="J57" s="52">
        <f t="shared" si="0"/>
        <v>0</v>
      </c>
      <c r="K57" s="50">
        <f t="shared" si="1"/>
        <v>7.4996710000000348</v>
      </c>
      <c r="L57" s="53">
        <f t="shared" si="2"/>
        <v>7.4996710000000348</v>
      </c>
      <c r="N57" s="22"/>
    </row>
    <row r="58" spans="1:14">
      <c r="A58" s="75" t="s">
        <v>78</v>
      </c>
      <c r="B58" s="94">
        <v>724.59029700000008</v>
      </c>
      <c r="C58" s="91">
        <v>2103.4816070000006</v>
      </c>
      <c r="D58" s="95">
        <v>2828.0719040000008</v>
      </c>
      <c r="E58" s="92"/>
      <c r="F58" s="94">
        <v>719.78939300000013</v>
      </c>
      <c r="G58" s="91">
        <v>2014.5994110000001</v>
      </c>
      <c r="H58" s="95">
        <v>2734.3888040000002</v>
      </c>
      <c r="I58" s="48"/>
      <c r="J58" s="52">
        <f t="shared" si="0"/>
        <v>4.8009039999999459</v>
      </c>
      <c r="K58" s="50">
        <f t="shared" si="1"/>
        <v>88.882196000000476</v>
      </c>
      <c r="L58" s="53">
        <f t="shared" si="2"/>
        <v>93.68310000000065</v>
      </c>
      <c r="N58" s="22"/>
    </row>
    <row r="59" spans="1:14">
      <c r="A59" s="75" t="s">
        <v>52</v>
      </c>
      <c r="B59" s="94">
        <v>0</v>
      </c>
      <c r="C59" s="91">
        <v>40.046782999999998</v>
      </c>
      <c r="D59" s="95">
        <v>40.046782999999998</v>
      </c>
      <c r="E59" s="92"/>
      <c r="F59" s="94">
        <v>0</v>
      </c>
      <c r="G59" s="91">
        <v>35.517333999999998</v>
      </c>
      <c r="H59" s="95">
        <v>35.517333999999998</v>
      </c>
      <c r="I59" s="48"/>
      <c r="J59" s="52">
        <f t="shared" si="0"/>
        <v>0</v>
      </c>
      <c r="K59" s="50">
        <f t="shared" si="1"/>
        <v>4.5294489999999996</v>
      </c>
      <c r="L59" s="53">
        <f t="shared" si="2"/>
        <v>4.5294489999999996</v>
      </c>
      <c r="N59" s="22"/>
    </row>
    <row r="60" spans="1:14">
      <c r="A60" s="76" t="s">
        <v>114</v>
      </c>
      <c r="B60" s="94">
        <v>0</v>
      </c>
      <c r="C60" s="91">
        <v>2.9785650000000001</v>
      </c>
      <c r="D60" s="95">
        <v>2.9785650000000001</v>
      </c>
      <c r="E60" s="92"/>
      <c r="F60" s="94">
        <v>0</v>
      </c>
      <c r="G60" s="91">
        <v>2.9999950000000002</v>
      </c>
      <c r="H60" s="95">
        <v>2.9999950000000002</v>
      </c>
      <c r="I60" s="48"/>
      <c r="J60" s="52">
        <f t="shared" ref="J60" si="6">B60-F60</f>
        <v>0</v>
      </c>
      <c r="K60" s="50">
        <f t="shared" ref="K60" si="7">C60-G60</f>
        <v>-2.143000000000006E-2</v>
      </c>
      <c r="L60" s="53">
        <f t="shared" ref="L60" si="8">D60-H60</f>
        <v>-2.143000000000006E-2</v>
      </c>
      <c r="N60" s="22"/>
    </row>
    <row r="61" spans="1:14">
      <c r="A61" s="75" t="s">
        <v>23</v>
      </c>
      <c r="B61" s="94">
        <v>37.709450999999994</v>
      </c>
      <c r="C61" s="91">
        <v>49.877231999999999</v>
      </c>
      <c r="D61" s="95">
        <v>87.586682999999994</v>
      </c>
      <c r="E61" s="92"/>
      <c r="F61" s="94">
        <v>30.772019</v>
      </c>
      <c r="G61" s="91">
        <v>42.598754999999997</v>
      </c>
      <c r="H61" s="95">
        <v>73.370773999999997</v>
      </c>
      <c r="I61" s="48"/>
      <c r="J61" s="52">
        <f t="shared" si="0"/>
        <v>6.937431999999994</v>
      </c>
      <c r="K61" s="50">
        <f t="shared" si="1"/>
        <v>7.2784770000000023</v>
      </c>
      <c r="L61" s="53">
        <f t="shared" si="2"/>
        <v>14.215908999999996</v>
      </c>
      <c r="N61" s="22"/>
    </row>
    <row r="62" spans="1:14">
      <c r="A62" s="116" t="s">
        <v>125</v>
      </c>
      <c r="B62" s="94">
        <v>0.99999800000000005</v>
      </c>
      <c r="C62" s="91">
        <v>0</v>
      </c>
      <c r="D62" s="95">
        <v>0.99999800000000005</v>
      </c>
      <c r="E62" s="92"/>
      <c r="F62" s="94">
        <v>0.99999800000000005</v>
      </c>
      <c r="G62" s="91">
        <v>0</v>
      </c>
      <c r="H62" s="95">
        <v>0.99999800000000005</v>
      </c>
      <c r="I62" s="48"/>
      <c r="J62" s="52">
        <f t="shared" ref="J62:J64" si="9">B62-F62</f>
        <v>0</v>
      </c>
      <c r="K62" s="50">
        <f t="shared" ref="K62:K64" si="10">C62-G62</f>
        <v>0</v>
      </c>
      <c r="L62" s="53">
        <f t="shared" ref="L62:L64" si="11">D62-H62</f>
        <v>0</v>
      </c>
      <c r="N62" s="22"/>
    </row>
    <row r="63" spans="1:14">
      <c r="A63" s="75" t="s">
        <v>64</v>
      </c>
      <c r="B63" s="94">
        <v>20.911999000000002</v>
      </c>
      <c r="C63" s="91">
        <v>0</v>
      </c>
      <c r="D63" s="95">
        <v>20.911999000000002</v>
      </c>
      <c r="E63" s="92"/>
      <c r="F63" s="94">
        <v>16.746381</v>
      </c>
      <c r="G63" s="91">
        <v>0</v>
      </c>
      <c r="H63" s="95">
        <v>16.746381</v>
      </c>
      <c r="I63" s="48"/>
      <c r="J63" s="52">
        <f t="shared" si="9"/>
        <v>4.165618000000002</v>
      </c>
      <c r="K63" s="50">
        <f t="shared" si="10"/>
        <v>0</v>
      </c>
      <c r="L63" s="53">
        <f t="shared" si="11"/>
        <v>4.165618000000002</v>
      </c>
      <c r="N63" s="22"/>
    </row>
    <row r="64" spans="1:14">
      <c r="A64" s="116" t="s">
        <v>126</v>
      </c>
      <c r="B64" s="94">
        <v>6.2932880000000004</v>
      </c>
      <c r="C64" s="91">
        <v>0</v>
      </c>
      <c r="D64" s="95">
        <v>6.2932880000000004</v>
      </c>
      <c r="E64" s="92"/>
      <c r="F64" s="94">
        <v>4.0151690000000002</v>
      </c>
      <c r="G64" s="91">
        <v>0</v>
      </c>
      <c r="H64" s="95">
        <v>4.0151690000000002</v>
      </c>
      <c r="I64" s="48"/>
      <c r="J64" s="52">
        <f t="shared" si="9"/>
        <v>2.2781190000000002</v>
      </c>
      <c r="K64" s="50">
        <f t="shared" si="10"/>
        <v>0</v>
      </c>
      <c r="L64" s="53">
        <f t="shared" si="11"/>
        <v>2.2781190000000002</v>
      </c>
      <c r="N64" s="22"/>
    </row>
    <row r="65" spans="1:14">
      <c r="A65" s="75" t="s">
        <v>42</v>
      </c>
      <c r="B65" s="94">
        <v>4.5276699999999996</v>
      </c>
      <c r="C65" s="91">
        <v>0</v>
      </c>
      <c r="D65" s="95">
        <v>4.5276699999999996</v>
      </c>
      <c r="E65" s="92"/>
      <c r="F65" s="94">
        <v>4.946415</v>
      </c>
      <c r="G65" s="91">
        <v>0</v>
      </c>
      <c r="H65" s="95">
        <v>4.946415</v>
      </c>
      <c r="I65" s="48"/>
      <c r="J65" s="52">
        <f t="shared" si="0"/>
        <v>-0.41874500000000037</v>
      </c>
      <c r="K65" s="50">
        <f t="shared" si="1"/>
        <v>0</v>
      </c>
      <c r="L65" s="53">
        <f t="shared" si="2"/>
        <v>-0.41874500000000037</v>
      </c>
      <c r="N65" s="22"/>
    </row>
    <row r="66" spans="1:14">
      <c r="A66" s="75" t="s">
        <v>56</v>
      </c>
      <c r="B66" s="94">
        <v>0</v>
      </c>
      <c r="C66" s="91">
        <v>1.4485669999999999</v>
      </c>
      <c r="D66" s="95">
        <v>1.4485669999999999</v>
      </c>
      <c r="E66" s="92"/>
      <c r="F66" s="94">
        <v>0</v>
      </c>
      <c r="G66" s="91">
        <v>1.3946400000000001</v>
      </c>
      <c r="H66" s="95">
        <v>1.3946400000000001</v>
      </c>
      <c r="I66" s="48"/>
      <c r="J66" s="52">
        <f t="shared" si="0"/>
        <v>0</v>
      </c>
      <c r="K66" s="50">
        <f t="shared" si="1"/>
        <v>5.3926999999999836E-2</v>
      </c>
      <c r="L66" s="53">
        <f t="shared" si="2"/>
        <v>5.3926999999999836E-2</v>
      </c>
      <c r="N66" s="22"/>
    </row>
    <row r="67" spans="1:14">
      <c r="A67" s="75" t="s">
        <v>76</v>
      </c>
      <c r="B67" s="94">
        <v>14.465140999999999</v>
      </c>
      <c r="C67" s="91">
        <v>0</v>
      </c>
      <c r="D67" s="95">
        <v>14.465140999999999</v>
      </c>
      <c r="E67" s="92"/>
      <c r="F67" s="94">
        <v>13.301310000000001</v>
      </c>
      <c r="G67" s="91">
        <v>0</v>
      </c>
      <c r="H67" s="95">
        <v>13.301310000000001</v>
      </c>
      <c r="I67" s="48"/>
      <c r="J67" s="52">
        <f t="shared" si="0"/>
        <v>1.1638309999999983</v>
      </c>
      <c r="K67" s="50">
        <f t="shared" si="1"/>
        <v>0</v>
      </c>
      <c r="L67" s="53">
        <f t="shared" si="2"/>
        <v>1.1638309999999983</v>
      </c>
      <c r="N67" s="22"/>
    </row>
    <row r="68" spans="1:14">
      <c r="A68" s="75" t="s">
        <v>19</v>
      </c>
      <c r="B68" s="94">
        <v>52.638639000000005</v>
      </c>
      <c r="C68" s="91">
        <v>1.1815739999999977</v>
      </c>
      <c r="D68" s="95">
        <v>53.820213000000003</v>
      </c>
      <c r="E68" s="92"/>
      <c r="F68" s="94">
        <v>51.458104999999996</v>
      </c>
      <c r="G68" s="91">
        <v>1.1986959999999982</v>
      </c>
      <c r="H68" s="95">
        <v>52.656800999999994</v>
      </c>
      <c r="I68" s="48"/>
      <c r="J68" s="52">
        <f t="shared" si="0"/>
        <v>1.1805340000000086</v>
      </c>
      <c r="K68" s="50">
        <f t="shared" si="1"/>
        <v>-1.7122000000000526E-2</v>
      </c>
      <c r="L68" s="53">
        <f t="shared" si="2"/>
        <v>1.1634120000000081</v>
      </c>
      <c r="N68" s="22"/>
    </row>
    <row r="69" spans="1:14">
      <c r="A69" s="75" t="s">
        <v>53</v>
      </c>
      <c r="B69" s="94">
        <v>0</v>
      </c>
      <c r="C69" s="91">
        <v>21.833416999999997</v>
      </c>
      <c r="D69" s="95">
        <v>21.833416999999997</v>
      </c>
      <c r="E69" s="92"/>
      <c r="F69" s="94">
        <v>0</v>
      </c>
      <c r="G69" s="91">
        <v>21.878957</v>
      </c>
      <c r="H69" s="95">
        <v>21.878957</v>
      </c>
      <c r="I69" s="48"/>
      <c r="J69" s="52">
        <f t="shared" si="0"/>
        <v>0</v>
      </c>
      <c r="K69" s="50">
        <f t="shared" si="1"/>
        <v>-4.5540000000002578E-2</v>
      </c>
      <c r="L69" s="53">
        <f t="shared" si="2"/>
        <v>-4.5540000000002578E-2</v>
      </c>
      <c r="N69" s="22"/>
    </row>
    <row r="70" spans="1:14">
      <c r="A70" s="75" t="s">
        <v>63</v>
      </c>
      <c r="B70" s="94">
        <v>0</v>
      </c>
      <c r="C70" s="91">
        <v>3.5526710000000001</v>
      </c>
      <c r="D70" s="95">
        <v>3.5526710000000001</v>
      </c>
      <c r="E70" s="92"/>
      <c r="F70" s="94">
        <v>0</v>
      </c>
      <c r="G70" s="91">
        <v>3.0031210000000002</v>
      </c>
      <c r="H70" s="95">
        <v>3.0031210000000002</v>
      </c>
      <c r="I70" s="48"/>
      <c r="J70" s="52">
        <f t="shared" si="0"/>
        <v>0</v>
      </c>
      <c r="K70" s="50">
        <f t="shared" si="1"/>
        <v>0.54954999999999998</v>
      </c>
      <c r="L70" s="53">
        <f t="shared" si="2"/>
        <v>0.54954999999999998</v>
      </c>
      <c r="N70" s="22"/>
    </row>
    <row r="71" spans="1:14">
      <c r="A71" s="75" t="s">
        <v>97</v>
      </c>
      <c r="B71" s="94">
        <v>0</v>
      </c>
      <c r="C71" s="91">
        <v>0.99999800000000005</v>
      </c>
      <c r="D71" s="95">
        <v>0.99999800000000005</v>
      </c>
      <c r="E71" s="92"/>
      <c r="F71" s="94">
        <v>0</v>
      </c>
      <c r="G71" s="91">
        <v>0.99999899999999997</v>
      </c>
      <c r="H71" s="95">
        <v>0.99999899999999997</v>
      </c>
      <c r="I71" s="48"/>
      <c r="J71" s="52">
        <f>B71-F71</f>
        <v>0</v>
      </c>
      <c r="K71" s="50">
        <f>C71-G71</f>
        <v>-9.9999999991773336E-7</v>
      </c>
      <c r="L71" s="53">
        <f>D71-H71</f>
        <v>-9.9999999991773336E-7</v>
      </c>
      <c r="N71" s="22"/>
    </row>
    <row r="72" spans="1:14">
      <c r="A72" s="75" t="s">
        <v>79</v>
      </c>
      <c r="B72" s="94">
        <v>35.163851000000001</v>
      </c>
      <c r="C72" s="91">
        <v>898.45829800000013</v>
      </c>
      <c r="D72" s="95">
        <v>933.62214900000015</v>
      </c>
      <c r="E72" s="92"/>
      <c r="F72" s="94">
        <v>8.3950090000000017</v>
      </c>
      <c r="G72" s="91">
        <v>850.54277000000025</v>
      </c>
      <c r="H72" s="95">
        <v>858.93777900000021</v>
      </c>
      <c r="I72" s="48"/>
      <c r="J72" s="52">
        <f t="shared" si="0"/>
        <v>26.768841999999999</v>
      </c>
      <c r="K72" s="50">
        <f t="shared" si="1"/>
        <v>47.915527999999881</v>
      </c>
      <c r="L72" s="53">
        <f t="shared" si="2"/>
        <v>74.684369999999944</v>
      </c>
      <c r="N72" s="22"/>
    </row>
    <row r="73" spans="1:14">
      <c r="A73" s="75" t="s">
        <v>16</v>
      </c>
      <c r="B73" s="94">
        <v>3.6749900000000002</v>
      </c>
      <c r="C73" s="91">
        <v>0</v>
      </c>
      <c r="D73" s="95">
        <v>3.6749900000000002</v>
      </c>
      <c r="E73" s="92"/>
      <c r="F73" s="94">
        <v>3.633921</v>
      </c>
      <c r="G73" s="91">
        <v>0</v>
      </c>
      <c r="H73" s="95">
        <v>3.633921</v>
      </c>
      <c r="I73" s="48"/>
      <c r="J73" s="52">
        <f t="shared" si="0"/>
        <v>4.1069000000000244E-2</v>
      </c>
      <c r="K73" s="50">
        <f t="shared" si="1"/>
        <v>0</v>
      </c>
      <c r="L73" s="53">
        <f t="shared" si="2"/>
        <v>4.1069000000000244E-2</v>
      </c>
      <c r="N73" s="22"/>
    </row>
    <row r="74" spans="1:14">
      <c r="A74" s="78" t="s">
        <v>112</v>
      </c>
      <c r="B74" s="94">
        <v>24.527816000000001</v>
      </c>
      <c r="C74" s="91">
        <v>0.24890999999999863</v>
      </c>
      <c r="D74" s="95">
        <v>24.776726</v>
      </c>
      <c r="E74" s="92"/>
      <c r="F74" s="94">
        <v>19.347716000000002</v>
      </c>
      <c r="G74" s="91">
        <v>0.48571300000000051</v>
      </c>
      <c r="H74" s="95">
        <v>19.833429000000002</v>
      </c>
      <c r="I74" s="48"/>
      <c r="J74" s="52">
        <f>B74-F74</f>
        <v>5.1800999999999995</v>
      </c>
      <c r="K74" s="50">
        <f t="shared" si="1"/>
        <v>-0.23680300000000187</v>
      </c>
      <c r="L74" s="53">
        <f>D74-H74</f>
        <v>4.9432969999999976</v>
      </c>
      <c r="N74" s="22"/>
    </row>
    <row r="75" spans="1:14">
      <c r="A75" s="75" t="s">
        <v>62</v>
      </c>
      <c r="B75" s="94">
        <v>0</v>
      </c>
      <c r="C75" s="91">
        <v>14.348986</v>
      </c>
      <c r="D75" s="95">
        <v>14.348986</v>
      </c>
      <c r="E75" s="92"/>
      <c r="F75" s="94">
        <v>0</v>
      </c>
      <c r="G75" s="91">
        <v>6.7348090000000003</v>
      </c>
      <c r="H75" s="95">
        <v>6.7348090000000003</v>
      </c>
      <c r="I75" s="48"/>
      <c r="J75" s="52">
        <f t="shared" si="0"/>
        <v>0</v>
      </c>
      <c r="K75" s="50">
        <f t="shared" si="1"/>
        <v>7.6141769999999998</v>
      </c>
      <c r="L75" s="53">
        <f t="shared" si="2"/>
        <v>7.6141769999999998</v>
      </c>
      <c r="N75" s="22"/>
    </row>
    <row r="76" spans="1:14">
      <c r="A76" s="75" t="s">
        <v>9</v>
      </c>
      <c r="B76" s="94">
        <v>0</v>
      </c>
      <c r="C76" s="91">
        <v>13.07582</v>
      </c>
      <c r="D76" s="95">
        <v>13.07582</v>
      </c>
      <c r="E76" s="92"/>
      <c r="F76" s="94">
        <v>0</v>
      </c>
      <c r="G76" s="91">
        <v>12.505291999999999</v>
      </c>
      <c r="H76" s="95">
        <v>12.505291999999999</v>
      </c>
      <c r="I76" s="48"/>
      <c r="J76" s="52">
        <f t="shared" ref="J76:J90" si="12">B76-F76</f>
        <v>0</v>
      </c>
      <c r="K76" s="50">
        <f t="shared" ref="K76:K90" si="13">C76-G76</f>
        <v>0.57052800000000126</v>
      </c>
      <c r="L76" s="53">
        <f t="shared" ref="L76:L90" si="14">D76-H76</f>
        <v>0.57052800000000126</v>
      </c>
      <c r="N76" s="22"/>
    </row>
    <row r="77" spans="1:14">
      <c r="A77" s="75" t="s">
        <v>74</v>
      </c>
      <c r="B77" s="94">
        <v>539.02213799999981</v>
      </c>
      <c r="C77" s="91">
        <v>1665.5023230000002</v>
      </c>
      <c r="D77" s="95">
        <v>2204.524461</v>
      </c>
      <c r="E77" s="92"/>
      <c r="F77" s="94">
        <v>497.3565309999999</v>
      </c>
      <c r="G77" s="91">
        <v>1630.7249839999999</v>
      </c>
      <c r="H77" s="95">
        <v>2128.0815149999999</v>
      </c>
      <c r="I77" s="48"/>
      <c r="J77" s="52">
        <f t="shared" si="12"/>
        <v>41.665606999999909</v>
      </c>
      <c r="K77" s="50">
        <f t="shared" si="13"/>
        <v>34.777339000000211</v>
      </c>
      <c r="L77" s="53">
        <f t="shared" si="14"/>
        <v>76.44294600000012</v>
      </c>
      <c r="N77" s="22"/>
    </row>
    <row r="78" spans="1:14">
      <c r="A78" s="75" t="s">
        <v>17</v>
      </c>
      <c r="B78" s="94">
        <v>66.744924999999995</v>
      </c>
      <c r="C78" s="91">
        <v>0.49999699999999336</v>
      </c>
      <c r="D78" s="95">
        <v>67.244921999999988</v>
      </c>
      <c r="E78" s="92"/>
      <c r="F78" s="94">
        <v>56.226666999999999</v>
      </c>
      <c r="G78" s="91">
        <v>0.49999900000000252</v>
      </c>
      <c r="H78" s="95">
        <v>56.726666000000002</v>
      </c>
      <c r="I78" s="48"/>
      <c r="J78" s="52">
        <f t="shared" si="12"/>
        <v>10.518257999999996</v>
      </c>
      <c r="K78" s="50">
        <f t="shared" si="13"/>
        <v>-2.0000000091613401E-6</v>
      </c>
      <c r="L78" s="53">
        <f t="shared" si="14"/>
        <v>10.518255999999987</v>
      </c>
      <c r="N78" s="22"/>
    </row>
    <row r="79" spans="1:14">
      <c r="A79" s="75" t="s">
        <v>27</v>
      </c>
      <c r="B79" s="94">
        <v>0</v>
      </c>
      <c r="C79" s="91">
        <v>16.55639</v>
      </c>
      <c r="D79" s="95">
        <v>16.55639</v>
      </c>
      <c r="E79" s="92"/>
      <c r="F79" s="94">
        <v>0</v>
      </c>
      <c r="G79" s="91">
        <v>15.606068</v>
      </c>
      <c r="H79" s="95">
        <v>15.606068</v>
      </c>
      <c r="I79" s="48"/>
      <c r="J79" s="52">
        <f t="shared" si="12"/>
        <v>0</v>
      </c>
      <c r="K79" s="50">
        <f t="shared" si="13"/>
        <v>0.95032199999999989</v>
      </c>
      <c r="L79" s="53">
        <f t="shared" si="14"/>
        <v>0.95032199999999989</v>
      </c>
      <c r="N79" s="22"/>
    </row>
    <row r="80" spans="1:14">
      <c r="A80" s="118" t="s">
        <v>130</v>
      </c>
      <c r="B80" s="94">
        <v>1.749997</v>
      </c>
      <c r="C80" s="91">
        <v>0</v>
      </c>
      <c r="D80" s="95">
        <v>1.749997</v>
      </c>
      <c r="E80" s="92"/>
      <c r="F80" s="94">
        <v>1.999997</v>
      </c>
      <c r="G80" s="91">
        <v>0</v>
      </c>
      <c r="H80" s="95">
        <v>1.999997</v>
      </c>
      <c r="I80" s="48"/>
      <c r="J80" s="52">
        <f t="shared" ref="J80" si="15">B80-F80</f>
        <v>-0.25</v>
      </c>
      <c r="K80" s="50">
        <f t="shared" ref="K80" si="16">C80-G80</f>
        <v>0</v>
      </c>
      <c r="L80" s="53">
        <f t="shared" si="14"/>
        <v>-0.25</v>
      </c>
      <c r="N80" s="22"/>
    </row>
    <row r="81" spans="1:15">
      <c r="A81" s="75" t="s">
        <v>40</v>
      </c>
      <c r="B81" s="94">
        <v>1349.5800320000001</v>
      </c>
      <c r="C81" s="91">
        <v>111.2453959999998</v>
      </c>
      <c r="D81" s="95">
        <v>1460.8254279999999</v>
      </c>
      <c r="E81" s="92"/>
      <c r="F81" s="94">
        <v>1298.2819690000003</v>
      </c>
      <c r="G81" s="91">
        <v>69.148198000000093</v>
      </c>
      <c r="H81" s="95">
        <v>1367.4301670000004</v>
      </c>
      <c r="I81" s="48"/>
      <c r="J81" s="52">
        <f t="shared" si="12"/>
        <v>51.298062999999729</v>
      </c>
      <c r="K81" s="50">
        <f t="shared" si="13"/>
        <v>42.097197999999707</v>
      </c>
      <c r="L81" s="53">
        <f t="shared" si="14"/>
        <v>93.395260999999437</v>
      </c>
      <c r="N81" s="22"/>
    </row>
    <row r="82" spans="1:15">
      <c r="A82" s="75" t="s">
        <v>77</v>
      </c>
      <c r="B82" s="94">
        <v>7.3571289999999996</v>
      </c>
      <c r="C82" s="91">
        <v>0</v>
      </c>
      <c r="D82" s="95">
        <v>7.3571289999999996</v>
      </c>
      <c r="E82" s="92"/>
      <c r="F82" s="94">
        <v>4.7214159999999996</v>
      </c>
      <c r="G82" s="91">
        <v>0</v>
      </c>
      <c r="H82" s="95">
        <v>4.7214159999999996</v>
      </c>
      <c r="I82" s="48"/>
      <c r="J82" s="52">
        <f t="shared" si="12"/>
        <v>2.635713</v>
      </c>
      <c r="K82" s="50">
        <f t="shared" si="13"/>
        <v>0</v>
      </c>
      <c r="L82" s="53">
        <f t="shared" si="14"/>
        <v>2.635713</v>
      </c>
      <c r="N82" s="22"/>
    </row>
    <row r="83" spans="1:15">
      <c r="A83" s="75" t="s">
        <v>57</v>
      </c>
      <c r="B83" s="94">
        <v>0</v>
      </c>
      <c r="C83" s="91">
        <v>12.655329999999999</v>
      </c>
      <c r="D83" s="95">
        <v>12.655329999999999</v>
      </c>
      <c r="E83" s="92"/>
      <c r="F83" s="94">
        <v>0</v>
      </c>
      <c r="G83" s="91">
        <v>13.616934000000001</v>
      </c>
      <c r="H83" s="95">
        <v>13.616934000000001</v>
      </c>
      <c r="I83" s="48"/>
      <c r="J83" s="52">
        <f t="shared" si="12"/>
        <v>0</v>
      </c>
      <c r="K83" s="50">
        <f t="shared" si="13"/>
        <v>-0.96160400000000124</v>
      </c>
      <c r="L83" s="53">
        <f t="shared" si="14"/>
        <v>-0.96160400000000124</v>
      </c>
      <c r="N83" s="22"/>
    </row>
    <row r="84" spans="1:15">
      <c r="A84" s="75" t="s">
        <v>69</v>
      </c>
      <c r="B84" s="94">
        <v>9.9999749999999992</v>
      </c>
      <c r="C84" s="91">
        <v>0</v>
      </c>
      <c r="D84" s="95">
        <v>9.9999749999999992</v>
      </c>
      <c r="E84" s="92"/>
      <c r="F84" s="94">
        <v>8.999981</v>
      </c>
      <c r="G84" s="91">
        <v>0</v>
      </c>
      <c r="H84" s="95">
        <v>8.999981</v>
      </c>
      <c r="I84" s="48"/>
      <c r="J84" s="52">
        <f t="shared" si="12"/>
        <v>0.99999399999999916</v>
      </c>
      <c r="K84" s="50">
        <f t="shared" si="13"/>
        <v>0</v>
      </c>
      <c r="L84" s="53">
        <f t="shared" si="14"/>
        <v>0.99999399999999916</v>
      </c>
      <c r="N84" s="22"/>
    </row>
    <row r="85" spans="1:15">
      <c r="A85" s="75" t="s">
        <v>81</v>
      </c>
      <c r="B85" s="94">
        <v>44.019711000000001</v>
      </c>
      <c r="C85" s="91">
        <v>5193.1140810000043</v>
      </c>
      <c r="D85" s="95">
        <v>5237.1337920000042</v>
      </c>
      <c r="E85" s="92"/>
      <c r="F85" s="94">
        <v>34.327642999999995</v>
      </c>
      <c r="G85" s="91">
        <v>5085.8139370000008</v>
      </c>
      <c r="H85" s="95">
        <v>5120.1415800000004</v>
      </c>
      <c r="I85" s="48"/>
      <c r="J85" s="52">
        <f t="shared" si="12"/>
        <v>9.6920680000000061</v>
      </c>
      <c r="K85" s="50">
        <f t="shared" si="13"/>
        <v>107.30014400000346</v>
      </c>
      <c r="L85" s="53">
        <f t="shared" si="14"/>
        <v>116.99221200000375</v>
      </c>
      <c r="N85" s="22"/>
    </row>
    <row r="86" spans="1:15">
      <c r="A86" s="75" t="s">
        <v>50</v>
      </c>
      <c r="B86" s="94">
        <v>128.103025</v>
      </c>
      <c r="C86" s="91">
        <v>1312.2520039999995</v>
      </c>
      <c r="D86" s="95">
        <v>1440.3550289999994</v>
      </c>
      <c r="E86" s="92"/>
      <c r="F86" s="94">
        <v>106.92069899999998</v>
      </c>
      <c r="G86" s="91">
        <v>1087.2842369999998</v>
      </c>
      <c r="H86" s="95">
        <v>1194.2049359999999</v>
      </c>
      <c r="I86" s="48"/>
      <c r="J86" s="52">
        <f t="shared" si="12"/>
        <v>21.182326000000018</v>
      </c>
      <c r="K86" s="50">
        <f t="shared" si="13"/>
        <v>224.96776699999964</v>
      </c>
      <c r="L86" s="53">
        <f t="shared" si="14"/>
        <v>246.15009299999952</v>
      </c>
      <c r="M86" s="1"/>
      <c r="N86" s="22"/>
      <c r="O86" s="61"/>
    </row>
    <row r="87" spans="1:15">
      <c r="A87" s="75" t="s">
        <v>59</v>
      </c>
      <c r="B87" s="94">
        <v>0</v>
      </c>
      <c r="C87" s="91">
        <v>2.314279</v>
      </c>
      <c r="D87" s="95">
        <v>2.314279</v>
      </c>
      <c r="E87" s="92"/>
      <c r="F87" s="94">
        <v>0</v>
      </c>
      <c r="G87" s="91">
        <v>2.4999950000000002</v>
      </c>
      <c r="H87" s="95">
        <v>2.4999950000000002</v>
      </c>
      <c r="I87" s="48"/>
      <c r="J87" s="52">
        <f t="shared" si="12"/>
        <v>0</v>
      </c>
      <c r="K87" s="50">
        <f t="shared" si="13"/>
        <v>-0.18571600000000021</v>
      </c>
      <c r="L87" s="53">
        <f t="shared" si="14"/>
        <v>-0.18571600000000021</v>
      </c>
      <c r="N87" s="22"/>
    </row>
    <row r="88" spans="1:15">
      <c r="A88" s="75" t="s">
        <v>80</v>
      </c>
      <c r="B88" s="94">
        <v>39.918851999999994</v>
      </c>
      <c r="C88" s="91">
        <v>87.193720000000013</v>
      </c>
      <c r="D88" s="95">
        <v>127.112572</v>
      </c>
      <c r="E88" s="92"/>
      <c r="F88" s="94">
        <v>38.717463000000002</v>
      </c>
      <c r="G88" s="91">
        <v>80.450538999999992</v>
      </c>
      <c r="H88" s="95">
        <v>119.168002</v>
      </c>
      <c r="I88" s="48"/>
      <c r="J88" s="52">
        <f t="shared" si="12"/>
        <v>1.2013889999999918</v>
      </c>
      <c r="K88" s="50">
        <f t="shared" si="13"/>
        <v>6.7431810000000212</v>
      </c>
      <c r="L88" s="53">
        <f t="shared" si="14"/>
        <v>7.9445699999999988</v>
      </c>
      <c r="N88" s="22"/>
    </row>
    <row r="89" spans="1:15">
      <c r="A89" s="89" t="s">
        <v>11</v>
      </c>
      <c r="B89" s="94">
        <v>0</v>
      </c>
      <c r="C89" s="91">
        <v>11.999974</v>
      </c>
      <c r="D89" s="95">
        <v>11.999974</v>
      </c>
      <c r="E89" s="92"/>
      <c r="F89" s="96">
        <v>0</v>
      </c>
      <c r="G89" s="97">
        <v>11.999973000000001</v>
      </c>
      <c r="H89" s="98">
        <v>11.999973000000001</v>
      </c>
      <c r="I89" s="4"/>
      <c r="J89" s="54">
        <f t="shared" si="12"/>
        <v>0</v>
      </c>
      <c r="K89" s="55">
        <f t="shared" si="13"/>
        <v>9.9999999925159955E-7</v>
      </c>
      <c r="L89" s="56">
        <f t="shared" si="14"/>
        <v>9.9999999925159955E-7</v>
      </c>
      <c r="N89" s="43"/>
    </row>
    <row r="90" spans="1:15">
      <c r="A90" s="8" t="s">
        <v>102</v>
      </c>
      <c r="B90" s="99">
        <f>SUM(B6:B89)</f>
        <v>14138.181961999995</v>
      </c>
      <c r="C90" s="100">
        <f>SUM(C6:C89)</f>
        <v>23590.591389999998</v>
      </c>
      <c r="D90" s="99">
        <f>SUM(D6:D89)</f>
        <v>37728.773351999997</v>
      </c>
      <c r="E90" s="101"/>
      <c r="F90" s="99">
        <f>SUM(F6:F89)</f>
        <v>13105.553372000006</v>
      </c>
      <c r="G90" s="99">
        <f>SUM(G6:G89)</f>
        <v>22379.835513000005</v>
      </c>
      <c r="H90" s="102">
        <f>SUM(H6:H89)</f>
        <v>35485.388884999993</v>
      </c>
      <c r="I90" s="5"/>
      <c r="J90" s="65">
        <f t="shared" si="12"/>
        <v>1032.6285899999893</v>
      </c>
      <c r="K90" s="66">
        <f t="shared" si="13"/>
        <v>1210.7558769999923</v>
      </c>
      <c r="L90" s="67">
        <f t="shared" si="14"/>
        <v>2243.3844670000035</v>
      </c>
      <c r="N90" s="22"/>
    </row>
    <row r="91" spans="1:15">
      <c r="B91" s="103"/>
      <c r="C91" s="103"/>
      <c r="D91" s="103"/>
      <c r="E91" s="103"/>
      <c r="F91" s="103"/>
      <c r="G91" s="103"/>
      <c r="H91" s="103"/>
      <c r="I91" s="4"/>
      <c r="J91" s="57"/>
      <c r="K91" s="57"/>
      <c r="L91" s="57"/>
      <c r="N91" s="22"/>
    </row>
    <row r="92" spans="1:15">
      <c r="A92" s="2" t="s">
        <v>82</v>
      </c>
      <c r="B92" s="103"/>
      <c r="C92" s="103"/>
      <c r="D92" s="103"/>
      <c r="E92" s="103"/>
      <c r="F92" s="103"/>
      <c r="G92" s="103"/>
      <c r="H92" s="103"/>
      <c r="I92" s="4"/>
      <c r="J92" s="58"/>
      <c r="K92" s="58"/>
      <c r="L92" s="58"/>
      <c r="N92" s="22"/>
    </row>
    <row r="93" spans="1:15">
      <c r="A93" s="13" t="s">
        <v>28</v>
      </c>
      <c r="B93" s="91">
        <v>378.31461999999999</v>
      </c>
      <c r="C93" s="91">
        <v>25.10459800000001</v>
      </c>
      <c r="D93" s="94">
        <v>403.419218</v>
      </c>
      <c r="E93" s="92"/>
      <c r="F93" s="94">
        <v>331.16645599999998</v>
      </c>
      <c r="G93" s="91">
        <v>25.746235000000013</v>
      </c>
      <c r="H93" s="94">
        <v>356.912691</v>
      </c>
      <c r="I93" s="4"/>
      <c r="J93" s="52">
        <f t="shared" ref="J93" si="17">B93-F93</f>
        <v>47.148164000000008</v>
      </c>
      <c r="K93" s="50">
        <f t="shared" ref="K93" si="18">C93-G93</f>
        <v>-0.6416370000000029</v>
      </c>
      <c r="L93" s="53">
        <f t="shared" ref="L93" si="19">D93-H93</f>
        <v>46.506527000000006</v>
      </c>
      <c r="N93" s="22"/>
    </row>
    <row r="94" spans="1:15">
      <c r="A94" s="13" t="s">
        <v>34</v>
      </c>
      <c r="B94" s="91">
        <v>66.862808000000001</v>
      </c>
      <c r="C94" s="91">
        <v>4.0718650000000025</v>
      </c>
      <c r="D94" s="94">
        <v>70.934673000000004</v>
      </c>
      <c r="E94" s="92"/>
      <c r="F94" s="94">
        <v>26.34102</v>
      </c>
      <c r="G94" s="91">
        <v>36.240116</v>
      </c>
      <c r="H94" s="94">
        <v>62.581136000000001</v>
      </c>
      <c r="I94" s="4"/>
      <c r="J94" s="52">
        <f t="shared" ref="J94:J97" si="20">B94-F94</f>
        <v>40.521788000000001</v>
      </c>
      <c r="K94" s="50">
        <f t="shared" ref="K94:K97" si="21">C94-G94</f>
        <v>-32.168250999999998</v>
      </c>
      <c r="L94" s="53">
        <f t="shared" ref="L94:L97" si="22">D94-H94</f>
        <v>8.3535370000000029</v>
      </c>
      <c r="N94" s="22"/>
    </row>
    <row r="95" spans="1:15">
      <c r="A95" s="13" t="s">
        <v>36</v>
      </c>
      <c r="B95" s="91">
        <v>67.111150000000009</v>
      </c>
      <c r="C95" s="91">
        <v>42.17283599999999</v>
      </c>
      <c r="D95" s="94">
        <v>109.283986</v>
      </c>
      <c r="E95" s="92"/>
      <c r="F95" s="94">
        <v>52.454577</v>
      </c>
      <c r="G95" s="91">
        <v>41.232995999999986</v>
      </c>
      <c r="H95" s="94">
        <v>93.687572999999986</v>
      </c>
      <c r="I95" s="4"/>
      <c r="J95" s="52">
        <f t="shared" si="20"/>
        <v>14.656573000000009</v>
      </c>
      <c r="K95" s="50">
        <f t="shared" si="21"/>
        <v>0.93984000000000378</v>
      </c>
      <c r="L95" s="53">
        <f t="shared" si="22"/>
        <v>15.596413000000013</v>
      </c>
      <c r="N95" s="22"/>
    </row>
    <row r="96" spans="1:15">
      <c r="A96" s="14" t="s">
        <v>37</v>
      </c>
      <c r="B96" s="91">
        <v>75.551611000000008</v>
      </c>
      <c r="C96" s="91">
        <v>6.8075310000000115</v>
      </c>
      <c r="D96" s="94">
        <v>82.35914200000002</v>
      </c>
      <c r="E96" s="92"/>
      <c r="F96" s="96">
        <v>66.098590999999999</v>
      </c>
      <c r="G96" s="97">
        <v>6.4199409999999943</v>
      </c>
      <c r="H96" s="96">
        <v>72.518531999999993</v>
      </c>
      <c r="I96" s="4"/>
      <c r="J96" s="54">
        <f t="shared" si="20"/>
        <v>9.4530200000000093</v>
      </c>
      <c r="K96" s="55">
        <f t="shared" si="21"/>
        <v>0.3875900000000172</v>
      </c>
      <c r="L96" s="56">
        <f t="shared" si="22"/>
        <v>9.8406100000000265</v>
      </c>
      <c r="N96" s="22"/>
    </row>
    <row r="97" spans="1:14">
      <c r="A97" s="8" t="s">
        <v>84</v>
      </c>
      <c r="B97" s="104">
        <f>SUM(B93:B96)</f>
        <v>587.8401889999999</v>
      </c>
      <c r="C97" s="104">
        <f t="shared" ref="C97:D97" si="23">SUM(C93:C96)</f>
        <v>78.156830000000014</v>
      </c>
      <c r="D97" s="105">
        <f t="shared" si="23"/>
        <v>665.99701900000002</v>
      </c>
      <c r="E97" s="106"/>
      <c r="F97" s="104">
        <f>SUM(F93:F96)</f>
        <v>476.06064399999997</v>
      </c>
      <c r="G97" s="104">
        <f t="shared" ref="G97:H97" si="24">SUM(G93:G96)</f>
        <v>109.63928799999999</v>
      </c>
      <c r="H97" s="105">
        <f t="shared" si="24"/>
        <v>585.69993199999999</v>
      </c>
      <c r="I97" s="5"/>
      <c r="J97" s="65">
        <f t="shared" si="20"/>
        <v>111.77954499999993</v>
      </c>
      <c r="K97" s="66">
        <f t="shared" si="21"/>
        <v>-31.48245799999998</v>
      </c>
      <c r="L97" s="67">
        <f t="shared" si="22"/>
        <v>80.297087000000033</v>
      </c>
      <c r="N97" s="22"/>
    </row>
    <row r="98" spans="1:14">
      <c r="A98" s="71"/>
      <c r="B98" s="107"/>
      <c r="C98" s="107"/>
      <c r="D98" s="107"/>
      <c r="E98" s="108"/>
      <c r="F98" s="107"/>
      <c r="G98" s="107"/>
      <c r="H98" s="107"/>
      <c r="I98" s="72"/>
      <c r="J98" s="60"/>
      <c r="K98" s="60"/>
      <c r="L98" s="60"/>
      <c r="N98" s="22"/>
    </row>
    <row r="99" spans="1:14" ht="28.8">
      <c r="A99" s="73" t="s">
        <v>107</v>
      </c>
      <c r="B99" s="66">
        <f>B90+B97</f>
        <v>14726.022150999996</v>
      </c>
      <c r="C99" s="109">
        <f t="shared" ref="C99:D99" si="25">C90+C97</f>
        <v>23668.748219999998</v>
      </c>
      <c r="D99" s="109">
        <f t="shared" si="25"/>
        <v>38394.770370999999</v>
      </c>
      <c r="E99" s="108"/>
      <c r="F99" s="65">
        <f>F90+F97</f>
        <v>13581.614016000005</v>
      </c>
      <c r="G99" s="109">
        <f t="shared" ref="G99:H99" si="26">G90+G97</f>
        <v>22489.474801000004</v>
      </c>
      <c r="H99" s="67">
        <f t="shared" si="26"/>
        <v>36071.088816999996</v>
      </c>
      <c r="I99" s="72"/>
      <c r="J99" s="65">
        <f t="shared" ref="J99" si="27">B99-F99</f>
        <v>1144.4081349999906</v>
      </c>
      <c r="K99" s="66">
        <f t="shared" ref="K99" si="28">C99-G99</f>
        <v>1179.2734189999937</v>
      </c>
      <c r="L99" s="67">
        <f t="shared" ref="L99" si="29">D99-H99</f>
        <v>2323.6815540000025</v>
      </c>
      <c r="N99" s="22"/>
    </row>
    <row r="100" spans="1:14">
      <c r="B100" s="103"/>
      <c r="C100" s="103"/>
      <c r="D100" s="103"/>
      <c r="E100" s="103"/>
      <c r="F100" s="103"/>
      <c r="G100" s="103"/>
      <c r="H100" s="103"/>
      <c r="I100" s="4"/>
      <c r="J100" s="57"/>
      <c r="K100" s="57"/>
      <c r="L100" s="57"/>
      <c r="N100" s="22"/>
    </row>
    <row r="101" spans="1:14">
      <c r="A101" s="3" t="s">
        <v>83</v>
      </c>
      <c r="B101" s="103"/>
      <c r="C101" s="103"/>
      <c r="D101" s="103"/>
      <c r="E101" s="103"/>
      <c r="F101" s="103"/>
      <c r="G101" s="103"/>
      <c r="H101" s="103"/>
      <c r="I101" s="4"/>
      <c r="J101" s="58"/>
      <c r="K101" s="58"/>
      <c r="L101" s="58"/>
      <c r="N101" s="22"/>
    </row>
    <row r="102" spans="1:14">
      <c r="A102" s="13" t="s">
        <v>67</v>
      </c>
      <c r="B102" s="91">
        <v>88.748052000000001</v>
      </c>
      <c r="C102" s="91">
        <v>0</v>
      </c>
      <c r="D102" s="94">
        <v>88.748052000000001</v>
      </c>
      <c r="E102" s="92"/>
      <c r="F102" s="94">
        <v>89.142684000000003</v>
      </c>
      <c r="G102" s="91">
        <v>0</v>
      </c>
      <c r="H102" s="94">
        <v>89.142684000000003</v>
      </c>
      <c r="I102" s="48"/>
      <c r="J102" s="52">
        <f t="shared" ref="J102" si="30">B102-F102</f>
        <v>-0.39463200000000143</v>
      </c>
      <c r="K102" s="50">
        <f t="shared" ref="K102" si="31">C102-G102</f>
        <v>0</v>
      </c>
      <c r="L102" s="53">
        <f t="shared" ref="L102" si="32">D102-H102</f>
        <v>-0.39463200000000143</v>
      </c>
      <c r="N102" s="22"/>
    </row>
    <row r="103" spans="1:14">
      <c r="A103" s="13" t="s">
        <v>89</v>
      </c>
      <c r="B103" s="91">
        <v>249.95388500000001</v>
      </c>
      <c r="C103" s="91">
        <v>0</v>
      </c>
      <c r="D103" s="94">
        <v>249.95388500000001</v>
      </c>
      <c r="E103" s="92"/>
      <c r="F103" s="94">
        <v>243.07954299999997</v>
      </c>
      <c r="G103" s="91">
        <v>0</v>
      </c>
      <c r="H103" s="94">
        <v>243.07954299999997</v>
      </c>
      <c r="I103" s="48"/>
      <c r="J103" s="52">
        <f t="shared" ref="J103:J109" si="33">B103-F103</f>
        <v>6.8743420000000413</v>
      </c>
      <c r="K103" s="50">
        <f t="shared" ref="K103:K109" si="34">C103-G103</f>
        <v>0</v>
      </c>
      <c r="L103" s="53">
        <f t="shared" ref="L103:L109" si="35">D103-H103</f>
        <v>6.8743420000000413</v>
      </c>
      <c r="N103" s="22"/>
    </row>
    <row r="104" spans="1:14">
      <c r="A104" s="13" t="s">
        <v>70</v>
      </c>
      <c r="B104" s="91">
        <v>2.520975</v>
      </c>
      <c r="C104" s="91">
        <v>0</v>
      </c>
      <c r="D104" s="94">
        <v>2.520975</v>
      </c>
      <c r="E104" s="92"/>
      <c r="F104" s="94">
        <v>2.8084769999999999</v>
      </c>
      <c r="G104" s="91">
        <v>0</v>
      </c>
      <c r="H104" s="94">
        <v>2.8084769999999999</v>
      </c>
      <c r="I104" s="48"/>
      <c r="J104" s="52">
        <f t="shared" si="33"/>
        <v>-0.28750199999999992</v>
      </c>
      <c r="K104" s="50">
        <f t="shared" si="34"/>
        <v>0</v>
      </c>
      <c r="L104" s="53">
        <f t="shared" si="35"/>
        <v>-0.28750199999999992</v>
      </c>
      <c r="N104" s="22"/>
    </row>
    <row r="105" spans="1:14">
      <c r="A105" s="13" t="s">
        <v>66</v>
      </c>
      <c r="B105" s="91">
        <v>924.23476299999993</v>
      </c>
      <c r="C105" s="91">
        <v>13.278431999999952</v>
      </c>
      <c r="D105" s="94">
        <v>937.51319499999988</v>
      </c>
      <c r="E105" s="92"/>
      <c r="F105" s="94">
        <v>811.75987199999997</v>
      </c>
      <c r="G105" s="91">
        <v>24.25175200000001</v>
      </c>
      <c r="H105" s="94">
        <v>836.01162399999998</v>
      </c>
      <c r="I105" s="48"/>
      <c r="J105" s="52">
        <f t="shared" si="33"/>
        <v>112.47489099999996</v>
      </c>
      <c r="K105" s="50">
        <f t="shared" si="34"/>
        <v>-10.973320000000058</v>
      </c>
      <c r="L105" s="53">
        <f t="shared" si="35"/>
        <v>101.5015709999999</v>
      </c>
      <c r="N105" s="22"/>
    </row>
    <row r="106" spans="1:14">
      <c r="A106" s="128" t="s">
        <v>140</v>
      </c>
      <c r="B106" s="94">
        <v>10.999964</v>
      </c>
      <c r="C106" s="91">
        <v>0</v>
      </c>
      <c r="D106" s="94">
        <v>10.999964</v>
      </c>
      <c r="E106" s="92"/>
      <c r="F106" s="94">
        <v>0</v>
      </c>
      <c r="G106" s="91">
        <v>0</v>
      </c>
      <c r="H106" s="94">
        <v>0</v>
      </c>
      <c r="I106" s="48"/>
      <c r="J106" s="52">
        <f t="shared" ref="J106" si="36">B106-F106</f>
        <v>10.999964</v>
      </c>
      <c r="K106" s="50">
        <f t="shared" ref="K106" si="37">C106-G106</f>
        <v>0</v>
      </c>
      <c r="L106" s="53">
        <f t="shared" ref="L106" si="38">D106-H106</f>
        <v>10.999964</v>
      </c>
      <c r="N106" s="22"/>
    </row>
    <row r="107" spans="1:14">
      <c r="A107" s="13" t="s">
        <v>68</v>
      </c>
      <c r="B107" s="91">
        <v>258.75897499999996</v>
      </c>
      <c r="C107" s="91">
        <v>86.254851999999971</v>
      </c>
      <c r="D107" s="94">
        <v>345.01382699999994</v>
      </c>
      <c r="E107" s="92"/>
      <c r="F107" s="94">
        <v>249.80288199999998</v>
      </c>
      <c r="G107" s="91">
        <v>84.293288000000047</v>
      </c>
      <c r="H107" s="94">
        <v>334.09617000000003</v>
      </c>
      <c r="I107" s="48"/>
      <c r="J107" s="52">
        <f t="shared" si="33"/>
        <v>8.9560929999999814</v>
      </c>
      <c r="K107" s="50">
        <f t="shared" si="34"/>
        <v>1.9615639999999246</v>
      </c>
      <c r="L107" s="53">
        <f t="shared" si="35"/>
        <v>10.917656999999906</v>
      </c>
      <c r="N107" s="22"/>
    </row>
    <row r="108" spans="1:14">
      <c r="A108" s="14" t="s">
        <v>65</v>
      </c>
      <c r="B108" s="91">
        <v>2663.9184410000012</v>
      </c>
      <c r="C108" s="91">
        <v>53.018327999999656</v>
      </c>
      <c r="D108" s="94">
        <v>2716.9367690000008</v>
      </c>
      <c r="E108" s="92"/>
      <c r="F108" s="96">
        <v>2648.7871930000001</v>
      </c>
      <c r="G108" s="97">
        <v>81.528684999999768</v>
      </c>
      <c r="H108" s="96">
        <v>2730.3158779999999</v>
      </c>
      <c r="I108" s="48"/>
      <c r="J108" s="54">
        <f t="shared" si="33"/>
        <v>15.131248000001051</v>
      </c>
      <c r="K108" s="55">
        <f t="shared" si="34"/>
        <v>-28.510357000000113</v>
      </c>
      <c r="L108" s="56">
        <f t="shared" si="35"/>
        <v>-13.379108999999062</v>
      </c>
      <c r="N108" s="22"/>
    </row>
    <row r="109" spans="1:14">
      <c r="A109" s="8" t="s">
        <v>85</v>
      </c>
      <c r="B109" s="99">
        <f>SUM(B102:B108)</f>
        <v>4199.1350550000016</v>
      </c>
      <c r="C109" s="99">
        <f t="shared" ref="C109:D109" si="39">SUM(C102:C108)</f>
        <v>152.55161199999958</v>
      </c>
      <c r="D109" s="100">
        <f t="shared" si="39"/>
        <v>4351.6866670000009</v>
      </c>
      <c r="E109" s="106"/>
      <c r="F109" s="99">
        <f>SUM(F102:F108)</f>
        <v>4045.3806509999999</v>
      </c>
      <c r="G109" s="99">
        <f t="shared" ref="G109:H109" si="40">SUM(G102:G108)</f>
        <v>190.07372499999983</v>
      </c>
      <c r="H109" s="102">
        <f t="shared" si="40"/>
        <v>4235.4543759999997</v>
      </c>
      <c r="I109" s="5"/>
      <c r="J109" s="65">
        <f t="shared" si="33"/>
        <v>153.75440400000161</v>
      </c>
      <c r="K109" s="66">
        <f t="shared" si="34"/>
        <v>-37.522113000000246</v>
      </c>
      <c r="L109" s="67">
        <f t="shared" si="35"/>
        <v>116.23229100000117</v>
      </c>
      <c r="N109" s="22"/>
    </row>
    <row r="110" spans="1:14">
      <c r="B110" s="103"/>
      <c r="C110" s="103"/>
      <c r="D110" s="103"/>
      <c r="E110" s="103"/>
      <c r="F110" s="103"/>
      <c r="G110" s="103"/>
      <c r="H110" s="103"/>
      <c r="I110" s="4"/>
      <c r="J110" s="57"/>
      <c r="K110" s="57"/>
      <c r="L110" s="57"/>
      <c r="N110" s="22"/>
    </row>
    <row r="111" spans="1:14">
      <c r="A111" s="42" t="s">
        <v>99</v>
      </c>
      <c r="B111" s="92"/>
      <c r="C111" s="103"/>
      <c r="D111" s="103"/>
      <c r="E111" s="103"/>
      <c r="F111" s="103"/>
      <c r="G111" s="103"/>
      <c r="H111" s="103"/>
      <c r="I111" s="4"/>
      <c r="J111" s="59"/>
      <c r="K111" s="59"/>
      <c r="L111" s="59"/>
      <c r="M111" s="36"/>
      <c r="N111" s="22"/>
    </row>
    <row r="112" spans="1:14">
      <c r="A112" s="75" t="s">
        <v>72</v>
      </c>
      <c r="B112" s="94">
        <v>64.712354000000005</v>
      </c>
      <c r="C112" s="91">
        <v>2.3857079999999939</v>
      </c>
      <c r="D112" s="94">
        <v>67.098061999999999</v>
      </c>
      <c r="E112" s="110"/>
      <c r="F112" s="94">
        <v>56.781573999999999</v>
      </c>
      <c r="G112" s="91">
        <v>0</v>
      </c>
      <c r="H112" s="94">
        <v>56.781573999999999</v>
      </c>
      <c r="I112" s="48"/>
      <c r="J112" s="52">
        <f t="shared" ref="J112:L115" si="41">B112-F112</f>
        <v>7.9307800000000057</v>
      </c>
      <c r="K112" s="50">
        <f t="shared" si="41"/>
        <v>2.3857079999999939</v>
      </c>
      <c r="L112" s="53">
        <f t="shared" si="41"/>
        <v>10.316488</v>
      </c>
      <c r="M112" s="27"/>
      <c r="N112" s="22"/>
    </row>
    <row r="113" spans="1:14">
      <c r="A113" s="75" t="s">
        <v>71</v>
      </c>
      <c r="B113" s="94">
        <v>106.282794</v>
      </c>
      <c r="C113" s="91">
        <v>11.916291999999999</v>
      </c>
      <c r="D113" s="94">
        <v>118.19908599999999</v>
      </c>
      <c r="E113" s="110"/>
      <c r="F113" s="94">
        <v>94.027739999999994</v>
      </c>
      <c r="G113" s="91">
        <v>10.200854000000007</v>
      </c>
      <c r="H113" s="94">
        <v>104.228594</v>
      </c>
      <c r="I113" s="48"/>
      <c r="J113" s="52">
        <f t="shared" si="41"/>
        <v>12.255054000000001</v>
      </c>
      <c r="K113" s="50">
        <f t="shared" si="41"/>
        <v>1.7154379999999918</v>
      </c>
      <c r="L113" s="52">
        <f t="shared" si="41"/>
        <v>13.970491999999993</v>
      </c>
      <c r="M113" s="36"/>
      <c r="N113" s="22"/>
    </row>
    <row r="114" spans="1:14">
      <c r="A114" s="75" t="s">
        <v>118</v>
      </c>
      <c r="B114" s="96">
        <v>233.99599599999999</v>
      </c>
      <c r="C114" s="91">
        <v>0</v>
      </c>
      <c r="D114" s="96">
        <v>233.99599599999999</v>
      </c>
      <c r="E114" s="110"/>
      <c r="F114" s="96">
        <v>228.21303599999999</v>
      </c>
      <c r="G114" s="91">
        <v>0</v>
      </c>
      <c r="H114" s="96">
        <v>228.21303599999999</v>
      </c>
      <c r="I114" s="48"/>
      <c r="J114" s="52">
        <f t="shared" ref="J114" si="42">B114-F114</f>
        <v>5.7829600000000028</v>
      </c>
      <c r="K114" s="50">
        <f t="shared" ref="K114" si="43">C114-G114</f>
        <v>0</v>
      </c>
      <c r="L114" s="56">
        <f t="shared" si="41"/>
        <v>5.7829600000000028</v>
      </c>
      <c r="N114" s="22"/>
    </row>
    <row r="115" spans="1:14">
      <c r="A115" s="41" t="s">
        <v>103</v>
      </c>
      <c r="B115" s="65">
        <f>SUM(B112:B114)</f>
        <v>404.99114399999996</v>
      </c>
      <c r="C115" s="66">
        <f>SUM(C112:C114)</f>
        <v>14.301999999999992</v>
      </c>
      <c r="D115" s="67">
        <f>SUM(D112:D114)</f>
        <v>419.29314399999998</v>
      </c>
      <c r="E115" s="103"/>
      <c r="F115" s="65">
        <f>SUM(F112:F114)</f>
        <v>379.02234999999996</v>
      </c>
      <c r="G115" s="109">
        <f>SUM(G112:G114)</f>
        <v>10.200854000000007</v>
      </c>
      <c r="H115" s="109">
        <f>SUM(H112:H114)</f>
        <v>389.22320400000001</v>
      </c>
      <c r="I115" s="4"/>
      <c r="J115" s="65">
        <f t="shared" si="41"/>
        <v>25.968794000000003</v>
      </c>
      <c r="K115" s="66">
        <f t="shared" si="41"/>
        <v>4.1011459999999857</v>
      </c>
      <c r="L115" s="67">
        <f t="shared" si="41"/>
        <v>30.069939999999974</v>
      </c>
      <c r="N115" s="22"/>
    </row>
    <row r="116" spans="1:14">
      <c r="A116" s="34"/>
      <c r="B116" s="103"/>
      <c r="C116" s="103"/>
      <c r="D116" s="103"/>
      <c r="E116" s="103"/>
      <c r="F116" s="103"/>
      <c r="G116" s="103"/>
      <c r="H116" s="103"/>
      <c r="I116" s="4"/>
      <c r="J116" s="59"/>
      <c r="K116" s="59"/>
      <c r="L116" s="59"/>
      <c r="N116" s="22"/>
    </row>
    <row r="117" spans="1:14">
      <c r="A117" s="42" t="s">
        <v>100</v>
      </c>
      <c r="B117" s="103"/>
      <c r="C117" s="103"/>
      <c r="D117" s="103"/>
      <c r="E117" s="103"/>
      <c r="F117" s="103"/>
      <c r="G117" s="103"/>
      <c r="H117" s="103"/>
      <c r="I117" s="4"/>
      <c r="J117" s="59"/>
      <c r="K117" s="59"/>
      <c r="L117" s="59"/>
      <c r="N117" s="22"/>
    </row>
    <row r="118" spans="1:14">
      <c r="A118" s="13" t="s">
        <v>38</v>
      </c>
      <c r="B118" s="91">
        <v>0</v>
      </c>
      <c r="C118" s="91">
        <v>143.96362199999999</v>
      </c>
      <c r="D118" s="95">
        <v>143.96362199999999</v>
      </c>
      <c r="E118" s="110"/>
      <c r="F118" s="91">
        <v>0</v>
      </c>
      <c r="G118" s="91">
        <v>136.13701399999999</v>
      </c>
      <c r="H118" s="95">
        <v>136.13701399999999</v>
      </c>
      <c r="I118" s="4"/>
      <c r="J118" s="52">
        <f t="shared" ref="J118:L121" si="44">B118-F118</f>
        <v>0</v>
      </c>
      <c r="K118" s="50">
        <f t="shared" si="44"/>
        <v>7.8266079999999931</v>
      </c>
      <c r="L118" s="53">
        <f t="shared" si="44"/>
        <v>7.8266079999999931</v>
      </c>
      <c r="M118" s="36"/>
      <c r="N118" s="22"/>
    </row>
    <row r="119" spans="1:14">
      <c r="A119" s="13" t="s">
        <v>39</v>
      </c>
      <c r="B119" s="91">
        <v>0</v>
      </c>
      <c r="C119" s="91">
        <v>115.744382</v>
      </c>
      <c r="D119" s="95">
        <v>115.744382</v>
      </c>
      <c r="E119" s="110"/>
      <c r="F119" s="91">
        <v>0</v>
      </c>
      <c r="G119" s="91">
        <v>104.94424799999997</v>
      </c>
      <c r="H119" s="95">
        <v>104.94424799999997</v>
      </c>
      <c r="I119" s="4"/>
      <c r="J119" s="52">
        <f t="shared" si="44"/>
        <v>0</v>
      </c>
      <c r="K119" s="50">
        <f t="shared" si="44"/>
        <v>10.800134000000028</v>
      </c>
      <c r="L119" s="53">
        <f t="shared" si="44"/>
        <v>10.800134000000028</v>
      </c>
      <c r="M119" s="27"/>
      <c r="N119" s="22"/>
    </row>
    <row r="120" spans="1:14">
      <c r="A120" s="13" t="s">
        <v>41</v>
      </c>
      <c r="B120" s="91">
        <v>0</v>
      </c>
      <c r="C120" s="91">
        <v>87.705604000000008</v>
      </c>
      <c r="D120" s="98">
        <v>87.705604000000008</v>
      </c>
      <c r="E120" s="110"/>
      <c r="F120" s="91">
        <v>0</v>
      </c>
      <c r="G120" s="91">
        <v>84.639262000000016</v>
      </c>
      <c r="H120" s="98">
        <v>84.639262000000016</v>
      </c>
      <c r="I120" s="4"/>
      <c r="J120" s="54">
        <f t="shared" si="44"/>
        <v>0</v>
      </c>
      <c r="K120" s="55">
        <f t="shared" si="44"/>
        <v>3.0663419999999917</v>
      </c>
      <c r="L120" s="56">
        <f t="shared" si="44"/>
        <v>3.0663419999999917</v>
      </c>
      <c r="N120" s="22"/>
    </row>
    <row r="121" spans="1:14">
      <c r="A121" s="41" t="s">
        <v>101</v>
      </c>
      <c r="B121" s="65">
        <v>0</v>
      </c>
      <c r="C121" s="111">
        <f t="shared" ref="C121:D121" si="45">SUM(C118:C120)</f>
        <v>347.41360799999995</v>
      </c>
      <c r="D121" s="102">
        <f t="shared" si="45"/>
        <v>347.41360799999995</v>
      </c>
      <c r="E121" s="103"/>
      <c r="F121" s="65">
        <v>0</v>
      </c>
      <c r="G121" s="111">
        <f t="shared" ref="G121" si="46">SUM(G118:G120)</f>
        <v>325.72052400000001</v>
      </c>
      <c r="H121" s="111">
        <f t="shared" ref="H121" si="47">SUM(H118:H120)</f>
        <v>325.72052400000001</v>
      </c>
      <c r="I121" s="35"/>
      <c r="J121" s="65">
        <f t="shared" si="44"/>
        <v>0</v>
      </c>
      <c r="K121" s="66">
        <f t="shared" si="44"/>
        <v>21.693083999999942</v>
      </c>
      <c r="L121" s="67">
        <f t="shared" si="44"/>
        <v>21.693083999999942</v>
      </c>
      <c r="M121" s="27"/>
      <c r="N121" s="22"/>
    </row>
    <row r="122" spans="1:14">
      <c r="A122" s="34"/>
      <c r="B122" s="123"/>
      <c r="C122" s="124"/>
      <c r="D122" s="124"/>
      <c r="E122" s="4"/>
      <c r="F122" s="37"/>
      <c r="G122" s="38"/>
      <c r="H122" s="38"/>
      <c r="I122" s="39"/>
      <c r="J122" s="57"/>
      <c r="K122" s="57"/>
      <c r="L122" s="57"/>
      <c r="M122" s="27"/>
      <c r="N122" s="22"/>
    </row>
    <row r="123" spans="1:14">
      <c r="A123" s="34"/>
      <c r="B123" s="103"/>
      <c r="C123" s="103"/>
      <c r="D123" s="103"/>
      <c r="E123" s="4"/>
      <c r="F123" s="4"/>
      <c r="G123" s="4"/>
      <c r="H123" s="4"/>
      <c r="I123" s="4"/>
      <c r="J123" s="59"/>
      <c r="K123" s="59"/>
      <c r="L123" s="59"/>
      <c r="M123" s="27"/>
    </row>
    <row r="124" spans="1:14">
      <c r="A124" s="68" t="s">
        <v>106</v>
      </c>
      <c r="B124" s="125">
        <f>SUM(B90,B97,B109,B115,B121)</f>
        <v>19330.148349999996</v>
      </c>
      <c r="C124" s="125">
        <f>SUM(C90,C97,C109,C115,C121)</f>
        <v>24183.015439999996</v>
      </c>
      <c r="D124" s="125">
        <f>SUM(D90,D97,D109,D115,D121)</f>
        <v>43513.163790000006</v>
      </c>
      <c r="E124" s="69"/>
      <c r="F124" s="69">
        <f>SUM(F90,F97,F109,F115,F121)</f>
        <v>18006.017017000006</v>
      </c>
      <c r="G124" s="69">
        <f>SUM(G90,G97,G109,G115,G121)</f>
        <v>23015.469904000001</v>
      </c>
      <c r="H124" s="69">
        <f>SUM(H90,H97,H109,H115,H121)</f>
        <v>41021.486920999996</v>
      </c>
      <c r="I124" s="69"/>
      <c r="J124" s="70">
        <f t="shared" ref="J124" si="48">B124-F124</f>
        <v>1324.1313329999903</v>
      </c>
      <c r="K124" s="70">
        <f t="shared" ref="K124" si="49">C124-G124</f>
        <v>1167.5455359999942</v>
      </c>
      <c r="L124" s="70">
        <f t="shared" ref="L124" si="50">D124-H124</f>
        <v>2491.6768690000099</v>
      </c>
      <c r="N124" s="22"/>
    </row>
    <row r="125" spans="1:14">
      <c r="B125" s="126"/>
      <c r="F125" s="9"/>
      <c r="G125" s="9"/>
      <c r="H125" s="9"/>
      <c r="J125" s="57"/>
      <c r="K125" s="57"/>
      <c r="L125" s="57"/>
    </row>
    <row r="126" spans="1:14">
      <c r="J126" s="26"/>
      <c r="K126" s="26"/>
      <c r="L126" s="26"/>
    </row>
    <row r="127" spans="1:14">
      <c r="A127" s="28" t="s">
        <v>95</v>
      </c>
    </row>
    <row r="128" spans="1:14">
      <c r="H128" s="9"/>
    </row>
    <row r="129" spans="8:8">
      <c r="H129" s="9"/>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Annual All Branches</vt:lpstr>
      <vt:lpstr>Annual Executive Branch</vt:lpstr>
      <vt:lpstr>Q4, 2024 State Total</vt:lpstr>
      <vt:lpstr>Quarterly FTE by Agency</vt:lpstr>
    </vt:vector>
  </TitlesOfParts>
  <Company>Minnesota Management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Uphoff, Kyle (MMB)</cp:lastModifiedBy>
  <cp:lastPrinted>2017-08-10T17:37:08Z</cp:lastPrinted>
  <dcterms:created xsi:type="dcterms:W3CDTF">2013-07-23T14:14:00Z</dcterms:created>
  <dcterms:modified xsi:type="dcterms:W3CDTF">2024-07-12T11:44:06Z</dcterms:modified>
</cp:coreProperties>
</file>