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u01236602\Downloads\"/>
    </mc:Choice>
  </mc:AlternateContent>
  <xr:revisionPtr revIDLastSave="0" documentId="8_{A84E36B2-78B8-4972-98CB-6A1334DF78F3}" xr6:coauthVersionLast="47" xr6:coauthVersionMax="47" xr10:uidLastSave="{00000000-0000-0000-0000-000000000000}"/>
  <bookViews>
    <workbookView xWindow="31290" yWindow="2655" windowWidth="21600" windowHeight="11295" firstSheet="1" activeTab="1" xr2:uid="{22353C47-7745-4C06-A38E-322CC071B03F}"/>
  </bookViews>
  <sheets>
    <sheet name="Background selections" sheetId="4" state="hidden" r:id="rId1"/>
    <sheet name="INSTRUCTIONS" sheetId="6" r:id="rId2"/>
    <sheet name="REVISED 2026 WORKPLAN" sheetId="1" r:id="rId3"/>
    <sheet name="2026 REVISION SUMMARY" sheetId="3" r:id="rId4"/>
  </sheets>
  <externalReferences>
    <externalReference r:id="rId5"/>
  </externalReferences>
  <definedNames>
    <definedName name="Allocation">'Background selections'!$F$3:$F$94</definedName>
    <definedName name="Name">OFFSET([1]List!$B$5,0,0,COUNTA([1]List!$B:$B),1)</definedName>
    <definedName name="Provider_Name">OFFSET([1]List!$B$5,0,0,COUNTA([1]List!$B:$B),1)</definedName>
    <definedName name="ProviderName">OFFSET([1]List!$B$5,0,0,COUNTA([1]List!$B:$B),1)</definedName>
    <definedName name="Region_County">'Background selections'!$E$3:$E$94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3" l="1"/>
  <c r="J15" i="3"/>
  <c r="J16" i="3"/>
  <c r="J17" i="3"/>
  <c r="J18" i="3"/>
  <c r="J19" i="3"/>
  <c r="J20" i="3"/>
  <c r="J21" i="3"/>
  <c r="J22" i="3"/>
  <c r="J23" i="3"/>
  <c r="J24" i="3"/>
  <c r="J25" i="3"/>
  <c r="J26" i="3"/>
  <c r="J27" i="3"/>
  <c r="J28" i="3"/>
  <c r="J29" i="3"/>
  <c r="J30" i="3"/>
  <c r="J31" i="3"/>
  <c r="J32" i="3"/>
  <c r="J33" i="3"/>
  <c r="J34" i="3"/>
  <c r="J11" i="3"/>
  <c r="B6" i="3"/>
  <c r="C6" i="3" l="1"/>
  <c r="I34" i="3"/>
  <c r="I33" i="3"/>
  <c r="I32" i="3"/>
  <c r="I31" i="3"/>
  <c r="I30" i="3"/>
  <c r="I29" i="3"/>
  <c r="I28" i="3"/>
  <c r="I27" i="3"/>
  <c r="I26" i="3"/>
  <c r="I25" i="3"/>
  <c r="I24" i="3"/>
  <c r="I23" i="3"/>
  <c r="I22" i="3"/>
  <c r="I21" i="3"/>
  <c r="I20" i="3"/>
  <c r="I19" i="3"/>
  <c r="I18" i="3"/>
  <c r="I17" i="3"/>
  <c r="I16" i="3"/>
  <c r="I15" i="3"/>
  <c r="I12" i="3"/>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22" i="4"/>
  <c r="H21" i="4"/>
  <c r="H20" i="4"/>
  <c r="F3" i="4" l="1"/>
  <c r="F4" i="4"/>
  <c r="F5" i="4"/>
  <c r="F6" i="4"/>
  <c r="F7" i="4"/>
  <c r="F8" i="4"/>
  <c r="F9" i="4"/>
  <c r="F10" i="4"/>
  <c r="F11" i="4"/>
  <c r="F12" i="4"/>
  <c r="F13" i="4"/>
  <c r="F14" i="4"/>
  <c r="F15" i="4"/>
  <c r="F16" i="4"/>
  <c r="F17" i="4"/>
  <c r="F18" i="4"/>
  <c r="F19" i="4"/>
  <c r="H19" i="4" l="1"/>
  <c r="H18" i="4"/>
  <c r="H17" i="4"/>
  <c r="H16" i="4"/>
  <c r="H15" i="4"/>
  <c r="H14" i="4"/>
  <c r="H13" i="4"/>
  <c r="H12" i="4"/>
  <c r="H11" i="4"/>
  <c r="H10" i="4"/>
  <c r="H9" i="4"/>
  <c r="H8" i="4"/>
  <c r="H7" i="4"/>
  <c r="H6" i="4"/>
  <c r="H5" i="4"/>
  <c r="H4" i="4"/>
  <c r="H3" i="4"/>
  <c r="F285" i="1"/>
  <c r="F267" i="1"/>
  <c r="F257" i="1"/>
  <c r="F247" i="1"/>
  <c r="F237" i="1"/>
  <c r="F227" i="1"/>
  <c r="F217" i="1"/>
  <c r="F207" i="1"/>
  <c r="F197" i="1"/>
  <c r="F179" i="1"/>
  <c r="F169" i="1"/>
  <c r="F151" i="1"/>
  <c r="F141" i="1"/>
  <c r="F123" i="1"/>
  <c r="F113" i="1"/>
  <c r="F103" i="1"/>
  <c r="F93" i="1"/>
  <c r="F75" i="1"/>
  <c r="F57" i="1"/>
  <c r="F47" i="1"/>
  <c r="F37" i="1"/>
  <c r="I14" i="3" s="1"/>
  <c r="J14" i="3" s="1"/>
  <c r="F27" i="1"/>
  <c r="F9" i="1"/>
  <c r="F7" i="1"/>
  <c r="J35" i="3" l="1"/>
  <c r="I13" i="3"/>
  <c r="J13" i="3" s="1"/>
  <c r="E35" i="3"/>
  <c r="I11" i="3"/>
  <c r="I35" i="3" l="1"/>
  <c r="D6" i="3" s="1"/>
  <c r="F6" i="3"/>
  <c r="H6" i="3" s="1"/>
</calcChain>
</file>

<file path=xl/sharedStrings.xml><?xml version="1.0" encoding="utf-8"?>
<sst xmlns="http://schemas.openxmlformats.org/spreadsheetml/2006/main" count="309" uniqueCount="187">
  <si>
    <t>GRANTEE - PROGRAM</t>
  </si>
  <si>
    <t>[24 Month Allocation]</t>
  </si>
  <si>
    <t>[12 Month Allocation]</t>
  </si>
  <si>
    <t>NW8 - AMHI</t>
  </si>
  <si>
    <t>Region 2 - AMHI</t>
  </si>
  <si>
    <t>ABHI - AMHI</t>
  </si>
  <si>
    <t>BCOW - AMHI</t>
  </si>
  <si>
    <t>Region 5+ - AMHI</t>
  </si>
  <si>
    <t>Region 4S - AMHI</t>
  </si>
  <si>
    <t>CommUnity - AMHI</t>
  </si>
  <si>
    <t>Region 7E - AMHI</t>
  </si>
  <si>
    <t>Anoka - AMHI</t>
  </si>
  <si>
    <t>Washington - AMHI</t>
  </si>
  <si>
    <t>Ramsey - AMHI</t>
  </si>
  <si>
    <t>Carver - AMHI</t>
  </si>
  <si>
    <t>Scott - AMHI</t>
  </si>
  <si>
    <t>Dakota - AMHI</t>
  </si>
  <si>
    <t>SW18 - AMHI</t>
  </si>
  <si>
    <t>SCCBI - AMHI</t>
  </si>
  <si>
    <t>Southeast MN - AMHI</t>
  </si>
  <si>
    <t>Hennepin - AMHI</t>
  </si>
  <si>
    <t>White Earth Nation - AMHI</t>
  </si>
  <si>
    <t>Hennepin - CART</t>
  </si>
  <si>
    <t>Aitkin - CSP</t>
  </si>
  <si>
    <t>Anoka - CSP</t>
  </si>
  <si>
    <t>Becker - CSP</t>
  </si>
  <si>
    <t>Beltrami - CSP</t>
  </si>
  <si>
    <t>Benton - CSP</t>
  </si>
  <si>
    <t>Big Stone - CSP</t>
  </si>
  <si>
    <t>Blue Earth - CSP</t>
  </si>
  <si>
    <t>Brown - CSP</t>
  </si>
  <si>
    <t>Carlton - CSP</t>
  </si>
  <si>
    <t>Carver - CSP</t>
  </si>
  <si>
    <t>Cass - CSP</t>
  </si>
  <si>
    <t>Chippewa - CSP</t>
  </si>
  <si>
    <t>Chisago - CSP</t>
  </si>
  <si>
    <t>Clay - CSP</t>
  </si>
  <si>
    <t>Clearwater - CSP</t>
  </si>
  <si>
    <t>Cook - CSP</t>
  </si>
  <si>
    <t>Crow Wing - CSP</t>
  </si>
  <si>
    <t>Dakota - CSP</t>
  </si>
  <si>
    <t>Douglas - CSP</t>
  </si>
  <si>
    <t>DVHHS - CSP</t>
  </si>
  <si>
    <t>Faribault/Martin - CSP</t>
  </si>
  <si>
    <t>Fillmore - CSP</t>
  </si>
  <si>
    <t>Freeborn - CSP</t>
  </si>
  <si>
    <t>Goodhue - CSP</t>
  </si>
  <si>
    <t>Western Prairie - CSP</t>
  </si>
  <si>
    <t>Hennepin - CSP</t>
  </si>
  <si>
    <t>Houston - CSP</t>
  </si>
  <si>
    <t>Hubbard - CSP</t>
  </si>
  <si>
    <t>Isanti - CSP</t>
  </si>
  <si>
    <t>Itasca - CSP</t>
  </si>
  <si>
    <t>Kanabec - CSP</t>
  </si>
  <si>
    <t>Kandiyohi - CSP</t>
  </si>
  <si>
    <t>Koochiching - CSP</t>
  </si>
  <si>
    <t>Lac Qui Parle - CSP</t>
  </si>
  <si>
    <t>Lake - CSP</t>
  </si>
  <si>
    <t>Lake of the Woods - CSP</t>
  </si>
  <si>
    <t>Le Sueur - CSP</t>
  </si>
  <si>
    <t>McLeod - CSP</t>
  </si>
  <si>
    <t>Meeker - CSP</t>
  </si>
  <si>
    <t>Mille Lacs - CSP</t>
  </si>
  <si>
    <t>MnPrairie - CSP</t>
  </si>
  <si>
    <t>Morrison - CSP</t>
  </si>
  <si>
    <t>Mower - CSP</t>
  </si>
  <si>
    <t>Nicollet - CSP</t>
  </si>
  <si>
    <t>Nobles - CSP</t>
  </si>
  <si>
    <t>Otter Tail - CSP</t>
  </si>
  <si>
    <t>Olmsted - CSP</t>
  </si>
  <si>
    <t>Pennington - CSP</t>
  </si>
  <si>
    <t>Pine - CSP</t>
  </si>
  <si>
    <t>Polk - CSP</t>
  </si>
  <si>
    <t>Ramsey - CSP</t>
  </si>
  <si>
    <t>Renville - CSP</t>
  </si>
  <si>
    <t>Rice - CSP</t>
  </si>
  <si>
    <t>Roseau - CSP</t>
  </si>
  <si>
    <t>Scott - CSP</t>
  </si>
  <si>
    <t>Sherburne - CSP</t>
  </si>
  <si>
    <t>Sibley - CSP</t>
  </si>
  <si>
    <t>SWHHS - CSP</t>
  </si>
  <si>
    <t>Stearns - CSP</t>
  </si>
  <si>
    <t>Stevens - CSP</t>
  </si>
  <si>
    <t>St. Louis - CSP</t>
  </si>
  <si>
    <t>Swift - CSP</t>
  </si>
  <si>
    <t>Todd - CSP</t>
  </si>
  <si>
    <t>Traverse - CSP</t>
  </si>
  <si>
    <t>Wabasha - CSP</t>
  </si>
  <si>
    <t>Wadena - CSP</t>
  </si>
  <si>
    <t>Washington - CSP</t>
  </si>
  <si>
    <t>Watonwan - CSP</t>
  </si>
  <si>
    <t>Wilkin - CSP</t>
  </si>
  <si>
    <t>Winona - CSP</t>
  </si>
  <si>
    <t>Wright - CSP</t>
  </si>
  <si>
    <t>Yellow Medicine - CSP</t>
  </si>
  <si>
    <t>Instructions - How to Use This Form to Complete a 2026 AMHI, CSP or CART Workplan Revision</t>
  </si>
  <si>
    <t>1)</t>
  </si>
  <si>
    <t>List all provider changes - Include the name of each provider being added or removed and 
which BRASS codes are being impacted by the change:</t>
  </si>
  <si>
    <t>a)</t>
  </si>
  <si>
    <t>Once all provider changes have been listed above, continue on to the next step.</t>
  </si>
  <si>
    <t>2)</t>
  </si>
  <si>
    <t>Navigate to the 'Revised 2026 Workplan' tab,</t>
  </si>
  <si>
    <t>Using the dropdown list, select the County/Region/Tribe and funding source of the workplan being revised (Example - Washington CSP).</t>
  </si>
  <si>
    <t>b)</t>
  </si>
  <si>
    <t>Enter a detailed narrative, provider(s), and amount per provider for each BRASS code being used.</t>
  </si>
  <si>
    <t>c)</t>
  </si>
  <si>
    <t>Once the 'Revised 2026 Workplan' tab has been updated to reflect the newly revised AMHI, CSP or CART workplan, continue on to the next step.</t>
  </si>
  <si>
    <t>3)</t>
  </si>
  <si>
    <t>Navigate to the '2026 Revision Summary' tab,</t>
  </si>
  <si>
    <t>Confirm that the Revised Budget Total (listed near the top of the tab) matches the Annual Allocation (listed near the top of the tab).</t>
  </si>
  <si>
    <t>If the totals do not match, navigate back to the 'Revised 2026 Workplan' tab and adjust provider allocation amounts as needed.</t>
  </si>
  <si>
    <t>When the totals match, be sure to save the completed document for your own records and then continue on to the next step.</t>
  </si>
  <si>
    <t>4)</t>
  </si>
  <si>
    <t>Email the completed document to the AMHI/CSP team at</t>
  </si>
  <si>
    <t>MN_DHS_amhi.dhs@state.mn.us</t>
  </si>
  <si>
    <t>AMHI/CSP staff will review and process the submitted workplan revision prior to responding with additional information (approval, request additional information).</t>
  </si>
  <si>
    <t xml:space="preserve">2026 Revised Workplan/Budget  </t>
  </si>
  <si>
    <t>Dropdown List</t>
  </si>
  <si>
    <t>Select Your County/Region/Tribe &amp; Funding Source:</t>
  </si>
  <si>
    <t xml:space="preserve">The narrative must explain in detail how the funds are going to be spent within each BRASS code during the calendar year.                                                                                                                                                                                                                                                                                                                                                     </t>
  </si>
  <si>
    <t>BRASS Code Definition</t>
  </si>
  <si>
    <t>Detailed Narrative</t>
  </si>
  <si>
    <t>Provider</t>
  </si>
  <si>
    <t>Amount Per Provider</t>
  </si>
  <si>
    <t>Total Amount Per BRASS Code</t>
  </si>
  <si>
    <r>
      <t xml:space="preserve">Fiscal Host Fee
</t>
    </r>
    <r>
      <rPr>
        <sz val="12"/>
        <color theme="1"/>
        <rFont val="Calibri"/>
        <family val="2"/>
        <scheme val="minor"/>
      </rPr>
      <t xml:space="preserve">Includes costs associated with managing these grant funds. Program coordinator position/salary should be listed in this category. The fiscal host fee may not exceed 10% of the annual grant allocation.  </t>
    </r>
  </si>
  <si>
    <r>
      <t xml:space="preserve">402x - Community Education and Prevention 
</t>
    </r>
    <r>
      <rPr>
        <sz val="12"/>
        <color theme="1"/>
        <rFont val="Calibri"/>
        <family val="2"/>
        <scheme val="minor"/>
      </rPr>
      <t>Activities designed to educate the public about mental health and co-occurring issues. The goals are to increase the understanding of mental health, reduce stigma, promote recovery, and increase awareness of the availability of resources and services, and improve skills in dealing with mental health issues. Includes incentives for people with lived experience to participate in LAC activities.</t>
    </r>
  </si>
  <si>
    <r>
      <rPr>
        <b/>
        <sz val="12"/>
        <color theme="1"/>
        <rFont val="Calibri"/>
        <family val="2"/>
        <scheme val="minor"/>
      </rPr>
      <t xml:space="preserve">403x - Adult Client Outreach 
</t>
    </r>
    <r>
      <rPr>
        <sz val="12"/>
        <color theme="1"/>
        <rFont val="Calibri"/>
        <family val="2"/>
        <scheme val="minor"/>
      </rPr>
      <t>Activities within the community and segregated settings designed to locate and engage potentially eligible adults, inform them of available mental health services, and assure that they have access to those services. Recommended use of this BRASS code for activities that are directly tied to an individual.</t>
    </r>
  </si>
  <si>
    <r>
      <rPr>
        <b/>
        <sz val="12"/>
        <color theme="1"/>
        <rFont val="Calibri"/>
        <family val="2"/>
        <scheme val="minor"/>
      </rPr>
      <t xml:space="preserve">408x - Adult Outpatient Diagnostic Assessment/Psychological Testing/Explanation of Findings 
</t>
    </r>
    <r>
      <rPr>
        <sz val="12"/>
        <color theme="1"/>
        <rFont val="Calibri"/>
        <family val="2"/>
        <scheme val="minor"/>
      </rPr>
      <t>Diagnostic assessment, psychological testing, and explanation of findings as defined in Minnesota Administrative Rule parts 9505.0370 to 9505.0372 by a qualified mental health professional.</t>
    </r>
  </si>
  <si>
    <r>
      <rPr>
        <b/>
        <sz val="12"/>
        <color theme="1"/>
        <rFont val="Calibri"/>
        <family val="2"/>
        <scheme val="minor"/>
      </rPr>
      <t xml:space="preserve">409x - Pre-petition Screening/Hearing </t>
    </r>
    <r>
      <rPr>
        <sz val="12"/>
        <color theme="1"/>
        <rFont val="Calibri"/>
        <family val="2"/>
        <scheme val="minor"/>
      </rPr>
      <t xml:space="preserve">
An investigation prior to a commitment hearing which must meet standards specified in 
the Minnesota Commitment Act (Minnesota Statutes 253B.07, subd. 1).</t>
    </r>
  </si>
  <si>
    <r>
      <rPr>
        <b/>
        <sz val="12"/>
        <color theme="1"/>
        <rFont val="Calibri"/>
        <family val="2"/>
        <scheme val="minor"/>
      </rPr>
      <t>416x - Transportation</t>
    </r>
    <r>
      <rPr>
        <sz val="12"/>
        <color theme="1"/>
        <rFont val="Calibri"/>
        <family val="2"/>
        <scheme val="minor"/>
      </rPr>
      <t xml:space="preserve"> 
Travel (escorted or unescorted) to and from sites such as employment, stores, services, and medical and non-medical appointments to maintain or assist in recovery. This might include transit cards, mileage reimbursement, and taxis.   </t>
    </r>
  </si>
  <si>
    <r>
      <t xml:space="preserve">418x - Client Flex Funds
</t>
    </r>
    <r>
      <rPr>
        <sz val="12"/>
        <color theme="1"/>
        <rFont val="Calibri"/>
        <family val="2"/>
        <scheme val="minor"/>
      </rPr>
      <t xml:space="preserve">Goods or services purchased to meet basic physical or medical needs. Examples include: medications, clothing, auto repair, and food. Entities must have a written policy regarding the use of client flex funds. </t>
    </r>
  </si>
  <si>
    <r>
      <t xml:space="preserve">419x - Court-related Services and Activities 
</t>
    </r>
    <r>
      <rPr>
        <sz val="12"/>
        <color theme="1"/>
        <rFont val="Calibri"/>
        <family val="2"/>
        <scheme val="minor"/>
      </rPr>
      <t xml:space="preserve">Court-related services and activities include mediation, court appearances, and preparation for court, such as document preparation and consultation with county attorney’s office, law enforcement, and other investigatory agencies. </t>
    </r>
  </si>
  <si>
    <r>
      <t xml:space="preserve">420x - Peer Support Services
</t>
    </r>
    <r>
      <rPr>
        <sz val="12"/>
        <color theme="1"/>
        <rFont val="Calibri"/>
        <family val="2"/>
        <scheme val="minor"/>
      </rPr>
      <t xml:space="preserve">Non-clinical recovery-focused activities encouraging empowerment, self-determination, and decision-making provided by Certified Peer Specialists. </t>
    </r>
  </si>
  <si>
    <r>
      <rPr>
        <b/>
        <sz val="12"/>
        <color theme="1"/>
        <rFont val="Calibri"/>
        <family val="2"/>
        <scheme val="minor"/>
      </rPr>
      <t xml:space="preserve">431x - Adult Mobile Crisis Services
</t>
    </r>
    <r>
      <rPr>
        <sz val="12"/>
        <color theme="1"/>
        <rFont val="Calibri"/>
        <family val="2"/>
        <scheme val="minor"/>
      </rPr>
      <t>Face-to-face services for an adult who may be experiencing a mental health crisis or a mental health emergency. These services include assessment, intervention, and community (non-residential) stabilization. This code covers infrastructure development such as training, as well as ancillary and supportive services.</t>
    </r>
  </si>
  <si>
    <r>
      <t>434x - Community Support Program Services</t>
    </r>
    <r>
      <rPr>
        <sz val="12"/>
        <color theme="1"/>
        <rFont val="Calibri"/>
        <family val="2"/>
        <scheme val="minor"/>
      </rPr>
      <t xml:space="preserve"> 
Services linked to a support plan provided to an individual at the location of their choice in order to stay in the community. Examples are grocery shopping, social activities, housekeeping, and the creation of a wellness plan.</t>
    </r>
  </si>
  <si>
    <r>
      <t>436x - Adult Residential Crisis Stabilization</t>
    </r>
    <r>
      <rPr>
        <sz val="12"/>
        <color theme="1"/>
        <rFont val="Calibri"/>
        <family val="2"/>
        <scheme val="minor"/>
      </rPr>
      <t xml:space="preserve"> 
Individualized services to assist the individual returning to their community. This service is provided following a mental health crisis assessment and intervention and as a part of the treatment plan for the crisis.</t>
    </r>
  </si>
  <si>
    <r>
      <t xml:space="preserve">437x - Supported Employment/Individualized Placement and Support Services
</t>
    </r>
    <r>
      <rPr>
        <sz val="12"/>
        <color theme="1"/>
        <rFont val="Calibri"/>
        <family val="2"/>
        <scheme val="minor"/>
      </rPr>
      <t xml:space="preserve">Person-centered support provided to a person with a serious mental illness to locate and maintain competitive employment in the community. This cannot be used for center-based employment.        </t>
    </r>
  </si>
  <si>
    <r>
      <t xml:space="preserve">438x - Assertive Community Treatment (ACT)
</t>
    </r>
    <r>
      <rPr>
        <sz val="12"/>
        <color theme="1"/>
        <rFont val="Calibri"/>
        <family val="2"/>
        <scheme val="minor"/>
      </rPr>
      <t xml:space="preserve">Intensive, comprehensive, non-residential rehabilitative mental health service using a team approach. This service must meet standards specified in Minnesota Statutes, section 256B.0622  </t>
    </r>
    <r>
      <rPr>
        <b/>
        <sz val="12"/>
        <color theme="1"/>
        <rFont val="Calibri"/>
        <family val="2"/>
        <scheme val="minor"/>
      </rPr>
      <t xml:space="preserve">                                                                     </t>
    </r>
  </si>
  <si>
    <r>
      <t xml:space="preserve">443x - Housing Subsidy 
</t>
    </r>
    <r>
      <rPr>
        <sz val="12"/>
        <color theme="1"/>
        <rFont val="Calibri"/>
        <family val="2"/>
        <scheme val="minor"/>
      </rPr>
      <t>Direct payments for rent, utility costs, deposits on housing and utilities, household furnishings, or storage and moving costs.</t>
    </r>
  </si>
  <si>
    <r>
      <t xml:space="preserve">446x - Basic Living / Social Skills and Community Integration
</t>
    </r>
    <r>
      <rPr>
        <sz val="12"/>
        <color theme="1"/>
        <rFont val="Calibri"/>
        <family val="2"/>
        <scheme val="minor"/>
      </rPr>
      <t>Basic living / social skills and community intervention services provided to rehabilitate and enable the recipient to develop and enhance psychiatric stability, social competencies, personal and emotional adjustment, and independent living and community skills, including ARMHS and other rehabilitative treatments.</t>
    </r>
  </si>
  <si>
    <r>
      <t xml:space="preserve">451x - Emergency Response Services
</t>
    </r>
    <r>
      <rPr>
        <sz val="12"/>
        <color theme="1"/>
        <rFont val="Calibri"/>
        <family val="2"/>
        <scheme val="minor"/>
      </rPr>
      <t>Response services available on a 24-hour seven-day-a-week basis for persons having a psychiatric crisis, a mental health crisis, or emergency. Emergency response services include telephone hot lines and similar services.</t>
    </r>
  </si>
  <si>
    <r>
      <rPr>
        <b/>
        <sz val="12"/>
        <color theme="1"/>
        <rFont val="Calibri"/>
        <family val="2"/>
        <scheme val="minor"/>
      </rPr>
      <t>452x - Adult Outpatient Psychotherapy</t>
    </r>
    <r>
      <rPr>
        <sz val="12"/>
        <color theme="1"/>
        <rFont val="Calibri"/>
        <family val="2"/>
        <scheme val="minor"/>
      </rPr>
      <t xml:space="preserve"> 
Psychotherapy provided by or under the clinical supervision of a mental health professional to an adult with mental illness. This service is provided outside of an inpatient or residential setting and excludes psychotherapeutic services provided as part of a day treatment.</t>
    </r>
  </si>
  <si>
    <r>
      <t xml:space="preserve">454x - Adult Outpatient Medication Management
</t>
    </r>
    <r>
      <rPr>
        <sz val="12"/>
        <color theme="1"/>
        <rFont val="Calibri"/>
        <family val="2"/>
        <scheme val="minor"/>
      </rPr>
      <t>Prescription medication education and review for an adult as a means of controlling or eliminating severe behavior problems, or the effects of mental illness. This excludes medication management services provided as part of day treatment, community support program, and services provided by staff of a residential or inpatient program.</t>
    </r>
  </si>
  <si>
    <r>
      <t xml:space="preserve">468x - Adult Day Treatment
</t>
    </r>
    <r>
      <rPr>
        <sz val="12"/>
        <color theme="1"/>
        <rFont val="Calibri"/>
        <family val="2"/>
        <scheme val="minor"/>
      </rPr>
      <t>A time-limited structured program of psychotherapy, rehabilitative mental health, and other intensive therapeutic services provided by a multi-disciplinary team to reduce the effects of mental illness, promote recovery, and enable transition to a lower level of care in the community.</t>
    </r>
  </si>
  <si>
    <r>
      <t>469x - Partial Hospitalization</t>
    </r>
    <r>
      <rPr>
        <sz val="12"/>
        <color theme="1"/>
        <rFont val="Calibri"/>
        <family val="2"/>
        <scheme val="minor"/>
      </rPr>
      <t xml:space="preserve"> 
A time-limited structured outpatient program of psychotherapy and other therapeutic services that is provided by a qualifying hospital or community mental health center. Services must comply with Minnesota Administrative rule parts 9505.0370 to 9505.0372.</t>
    </r>
  </si>
  <si>
    <r>
      <t xml:space="preserve">474x - Intensive Residential Treatment Services (IRTS)
</t>
    </r>
    <r>
      <rPr>
        <sz val="12"/>
        <color theme="1"/>
        <rFont val="Calibri"/>
        <family val="2"/>
        <scheme val="minor"/>
      </rPr>
      <t>Services delivered by an enrolled Minnesota health care program (MHCP) and include activities designed to develop and enhance psychiatric stability, personal and emotional adjustment, self-sufficiency, and skills to live in a more independent setting.</t>
    </r>
  </si>
  <si>
    <r>
      <t xml:space="preserve">491x - Adult Rule 79 Targeted Case Management (TCM)
</t>
    </r>
    <r>
      <rPr>
        <sz val="12"/>
        <color theme="1"/>
        <rFont val="Calibri"/>
        <family val="2"/>
        <scheme val="minor"/>
      </rPr>
      <t>Services designed to help persons gain access to needed medical, social, educational, vocational, financial, and other necessary services as they relate to the person's mental health needs. Services must comply with MN Comprehensive Mental Health Act, Minnesota Statutes, Section 245.462.</t>
    </r>
  </si>
  <si>
    <r>
      <t>493x - Adult General Case Management</t>
    </r>
    <r>
      <rPr>
        <sz val="12"/>
        <color theme="1"/>
        <rFont val="Calibri"/>
        <family val="2"/>
        <scheme val="minor"/>
      </rPr>
      <t xml:space="preserve">  
A systematic process of ongoing assessment, planning, referral, service coordination, and monitoring, consultation, and advocacy through which multiple service needs of clients are addressed.</t>
    </r>
  </si>
  <si>
    <t>THIS TAB IS FOR DHS USE ONLY</t>
  </si>
  <si>
    <r>
      <rPr>
        <b/>
        <sz val="20"/>
        <color rgb="FF002060"/>
        <rFont val="Calibri"/>
        <family val="2"/>
        <scheme val="minor"/>
      </rPr>
      <t xml:space="preserve">2026 Revision Summary </t>
    </r>
    <r>
      <rPr>
        <b/>
        <sz val="20"/>
        <color theme="1"/>
        <rFont val="Calibri"/>
        <family val="2"/>
        <scheme val="minor"/>
      </rPr>
      <t xml:space="preserve">                                                                                                                                                                                                                                                                                                                                                                                                               </t>
    </r>
  </si>
  <si>
    <t>Grantee - Funding Source</t>
  </si>
  <si>
    <t>Annual Allocation</t>
  </si>
  <si>
    <t>Revised Budget Total</t>
  </si>
  <si>
    <t>Total of Revisions</t>
  </si>
  <si>
    <t>Revision %</t>
  </si>
  <si>
    <t>CURRENT 2026 BUDGET</t>
  </si>
  <si>
    <t>REVISED 2026 BUDGET</t>
  </si>
  <si>
    <t>DIFFERENCE</t>
  </si>
  <si>
    <t>BRASS Code</t>
  </si>
  <si>
    <t>Budget Details</t>
  </si>
  <si>
    <t>Fiscal host fee</t>
  </si>
  <si>
    <t xml:space="preserve">402x - Community Education and Prevention </t>
  </si>
  <si>
    <t>403x - Adult Client Outreach</t>
  </si>
  <si>
    <t>408x - Adult Outpatient Diagnostic Assessment / Psychological Testing / Explanation of Findings</t>
  </si>
  <si>
    <t>409x - Pre-petition Screening/Hearing</t>
  </si>
  <si>
    <t>416x - Transportation</t>
  </si>
  <si>
    <t>418x - Client Flex Funds</t>
  </si>
  <si>
    <t>419x - Court-related Services and Activities</t>
  </si>
  <si>
    <t xml:space="preserve">420x - Peer Support Services </t>
  </si>
  <si>
    <t>431x - Adult Mobile Crisis Services</t>
  </si>
  <si>
    <t>434x - Community Support Program Services</t>
  </si>
  <si>
    <t>436x - Adult Residential Crisis Stabilization</t>
  </si>
  <si>
    <t xml:space="preserve">437x - Supported Employment / Individualized Placement and Support Services </t>
  </si>
  <si>
    <t>438x - Assertive Community Treatment (ACT)</t>
  </si>
  <si>
    <t>443x - Housing Subsidy</t>
  </si>
  <si>
    <t>446x - Basic living / Social Skills and Community Integration</t>
  </si>
  <si>
    <t>451x - Emergency Response Services</t>
  </si>
  <si>
    <t>452x - Adult Outpatient Psychotherapy</t>
  </si>
  <si>
    <t>454x - Adult Outpatient Medication Management</t>
  </si>
  <si>
    <t>468x - Adult Day Treatment</t>
  </si>
  <si>
    <t xml:space="preserve">469x - Partial Hospitalization </t>
  </si>
  <si>
    <t>474x - Intensive Residential Treatment Services (IRTS)</t>
  </si>
  <si>
    <t>491x - Adult Rule 79 Targeted Case Management (TCM)</t>
  </si>
  <si>
    <t>493x - Adult General Case Management</t>
  </si>
  <si>
    <t xml:space="preserve">TOTAL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</si>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</sst>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quot;$&quot;#,##0"/>
    <numFmt numFmtId="165" formatCode="&quot;$&quot;#,##0.00"/>
    <numFmt numFmtId="166" formatCode="_(&quot;$&quot;* #,##0_);_(&quot;$&quot;* \(#,##0\);_(&quot;$&quot;* &quot;-&quot;??_);_(@_)"/>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2"/>
      <name val="Calibri"/>
      <family val="2"/>
      <scheme val="minor"/>
    </font>
    <font>
      <b/>
      <sz val="12"/>
      <color theme="1"/>
      <name val="Calibri"/>
      <family val="2"/>
      <scheme val="minor"/>
    </font>
    <font>
      <b/>
      <sz val="12"/>
      <color rgb="FFFF0000"/>
      <name val="Calibri"/>
      <family val="2"/>
      <scheme val="minor"/>
    </font>
    <font>
      <b/>
      <sz val="16"/>
      <color theme="1"/>
      <name val="Calibri"/>
      <family val="2"/>
      <scheme val="minor"/>
    </font>
    <font>
      <b/>
      <sz val="14"/>
      <color theme="1"/>
      <name val="Calibri"/>
      <family val="2"/>
      <scheme val="minor"/>
    </font>
    <font>
      <b/>
      <sz val="12"/>
      <name val="Calibri"/>
      <family val="2"/>
      <scheme val="minor"/>
    </font>
    <font>
      <sz val="12"/>
      <color rgb="FFFF0000"/>
      <name val="Calibri"/>
      <family val="2"/>
      <scheme val="minor"/>
    </font>
    <font>
      <b/>
      <sz val="20"/>
      <color theme="1"/>
      <name val="Calibri"/>
      <family val="2"/>
      <scheme val="minor"/>
    </font>
    <font>
      <b/>
      <sz val="36"/>
      <color theme="1"/>
      <name val="Calibri"/>
      <family val="2"/>
      <scheme val="minor"/>
    </font>
    <font>
      <b/>
      <sz val="20"/>
      <color rgb="FF002060"/>
      <name val="Calibri"/>
      <family val="2"/>
      <scheme val="minor"/>
    </font>
    <font>
      <sz val="20"/>
      <color theme="1"/>
      <name val="Calibri"/>
      <family val="2"/>
      <scheme val="minor"/>
    </font>
    <font>
      <sz val="14"/>
      <color theme="1"/>
      <name val="Calibri"/>
      <family val="2"/>
      <scheme val="minor"/>
    </font>
    <font>
      <b/>
      <sz val="22"/>
      <color rgb="FF002060"/>
      <name val="Calibri"/>
      <family val="2"/>
      <scheme val="minor"/>
    </font>
    <font>
      <sz val="14"/>
      <name val="Calibri"/>
      <family val="2"/>
      <scheme val="minor"/>
    </font>
    <font>
      <sz val="22"/>
      <color rgb="FF002060"/>
      <name val="Calibri"/>
      <family val="2"/>
      <scheme val="minor"/>
    </font>
    <font>
      <u/>
      <sz val="11"/>
      <color theme="10"/>
      <name val="Calibri"/>
      <family val="2"/>
      <scheme val="minor"/>
    </font>
    <font>
      <i/>
      <sz val="12"/>
      <color theme="1"/>
      <name val="Calibri"/>
      <family val="2"/>
      <scheme val="minor"/>
    </font>
    <font>
      <b/>
      <sz val="18"/>
      <color rgb="FF00206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7" tint="0.79998168889431442"/>
        <bgColor indexed="64"/>
      </patternFill>
    </fill>
  </fills>
  <borders count="52">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0" fontId="20" fillId="0" borderId="0" applyNumberFormat="0" applyFill="0" applyBorder="0" applyAlignment="0" applyProtection="0"/>
  </cellStyleXfs>
  <cellXfs count="188">
    <xf numFmtId="0" fontId="0" fillId="0" borderId="0" xfId="0"/>
    <xf numFmtId="0" fontId="0" fillId="0" borderId="0" xfId="0" applyProtection="1">
      <protection locked="0"/>
    </xf>
    <xf numFmtId="0" fontId="2" fillId="0" borderId="0" xfId="0" applyFont="1" applyProtection="1">
      <protection locked="0"/>
    </xf>
    <xf numFmtId="0" fontId="7" fillId="0" borderId="0" xfId="0" applyFont="1"/>
    <xf numFmtId="0" fontId="3" fillId="0" borderId="0" xfId="0" applyFont="1" applyAlignment="1">
      <alignment horizontal="left" vertical="top" wrapText="1" indent="1"/>
    </xf>
    <xf numFmtId="0" fontId="0" fillId="0" borderId="0" xfId="0" applyAlignment="1">
      <alignment horizontal="left" vertical="top" wrapText="1" indent="1"/>
    </xf>
    <xf numFmtId="0" fontId="6" fillId="0" borderId="0" xfId="0" applyFont="1" applyAlignment="1">
      <alignment vertical="center"/>
    </xf>
    <xf numFmtId="0" fontId="0" fillId="0" borderId="0" xfId="0" applyAlignment="1">
      <alignment vertical="center"/>
    </xf>
    <xf numFmtId="0" fontId="6" fillId="0" borderId="0" xfId="0" applyFont="1"/>
    <xf numFmtId="0" fontId="4" fillId="0" borderId="0" xfId="0" applyFont="1"/>
    <xf numFmtId="0" fontId="10" fillId="0" borderId="0" xfId="0" applyFont="1" applyAlignment="1">
      <alignment horizontal="center"/>
    </xf>
    <xf numFmtId="164" fontId="5" fillId="0" borderId="0" xfId="0" applyNumberFormat="1" applyFont="1" applyAlignment="1">
      <alignment horizontal="center"/>
    </xf>
    <xf numFmtId="164" fontId="4" fillId="0" borderId="0" xfId="0" applyNumberFormat="1" applyFont="1" applyAlignment="1">
      <alignment horizontal="center"/>
    </xf>
    <xf numFmtId="0" fontId="4" fillId="0" borderId="0" xfId="0" applyFont="1" applyAlignment="1">
      <alignment horizontal="center"/>
    </xf>
    <xf numFmtId="164" fontId="11" fillId="0" borderId="0" xfId="0" applyNumberFormat="1" applyFont="1" applyAlignment="1">
      <alignment horizontal="center"/>
    </xf>
    <xf numFmtId="164" fontId="10" fillId="0" borderId="0" xfId="0" applyNumberFormat="1" applyFont="1" applyAlignment="1">
      <alignment horizontal="center"/>
    </xf>
    <xf numFmtId="0" fontId="4" fillId="0" borderId="0" xfId="0" applyFont="1" applyFill="1"/>
    <xf numFmtId="0" fontId="4" fillId="0" borderId="0" xfId="0" applyFont="1" applyFill="1" applyAlignment="1">
      <alignment vertical="center"/>
    </xf>
    <xf numFmtId="164" fontId="5" fillId="0" borderId="0" xfId="0" applyNumberFormat="1" applyFont="1" applyFill="1" applyAlignment="1">
      <alignment horizontal="center" vertical="center"/>
    </xf>
    <xf numFmtId="164" fontId="5" fillId="0" borderId="0" xfId="0" applyNumberFormat="1" applyFont="1" applyFill="1" applyAlignment="1">
      <alignment horizontal="center"/>
    </xf>
    <xf numFmtId="0" fontId="0" fillId="0" borderId="0" xfId="0" applyAlignment="1">
      <alignment horizontal="left" vertical="center" wrapText="1"/>
    </xf>
    <xf numFmtId="0" fontId="3" fillId="0" borderId="0" xfId="0" applyFont="1"/>
    <xf numFmtId="0" fontId="6" fillId="0" borderId="0" xfId="0" applyFont="1" applyAlignment="1"/>
    <xf numFmtId="0" fontId="0" fillId="0" borderId="0" xfId="0" applyAlignment="1"/>
    <xf numFmtId="0" fontId="6" fillId="3" borderId="32" xfId="0" applyFont="1" applyFill="1" applyBorder="1"/>
    <xf numFmtId="0" fontId="6" fillId="3" borderId="33" xfId="0" applyFont="1" applyFill="1" applyBorder="1"/>
    <xf numFmtId="0" fontId="6" fillId="3" borderId="34" xfId="0" applyFont="1" applyFill="1" applyBorder="1"/>
    <xf numFmtId="0" fontId="4" fillId="3" borderId="36" xfId="0" applyFont="1" applyFill="1" applyBorder="1"/>
    <xf numFmtId="0" fontId="4" fillId="3" borderId="37" xfId="0" applyFont="1" applyFill="1" applyBorder="1"/>
    <xf numFmtId="0" fontId="4" fillId="3" borderId="38" xfId="0" applyFont="1" applyFill="1" applyBorder="1"/>
    <xf numFmtId="0" fontId="4" fillId="3" borderId="36" xfId="0" applyFont="1" applyFill="1" applyBorder="1" applyAlignment="1">
      <alignment horizontal="left"/>
    </xf>
    <xf numFmtId="0" fontId="4" fillId="3" borderId="40" xfId="0" applyFont="1" applyFill="1" applyBorder="1" applyAlignment="1">
      <alignment vertical="center"/>
    </xf>
    <xf numFmtId="0" fontId="4" fillId="3" borderId="37" xfId="0" applyFont="1" applyFill="1" applyBorder="1" applyAlignment="1">
      <alignment horizontal="left"/>
    </xf>
    <xf numFmtId="0" fontId="4" fillId="3" borderId="38" xfId="0" applyFont="1" applyFill="1" applyBorder="1" applyAlignment="1">
      <alignment horizontal="left"/>
    </xf>
    <xf numFmtId="0" fontId="4" fillId="3" borderId="41" xfId="0" applyFont="1" applyFill="1" applyBorder="1" applyAlignment="1">
      <alignment horizontal="left"/>
    </xf>
    <xf numFmtId="0" fontId="4" fillId="3" borderId="42" xfId="0" applyFont="1" applyFill="1" applyBorder="1" applyAlignment="1">
      <alignment horizontal="left"/>
    </xf>
    <xf numFmtId="0" fontId="4" fillId="3" borderId="43" xfId="0" applyFont="1" applyFill="1" applyBorder="1" applyAlignment="1">
      <alignment horizontal="left"/>
    </xf>
    <xf numFmtId="0" fontId="6" fillId="3" borderId="14" xfId="0" applyFont="1" applyFill="1" applyBorder="1" applyAlignment="1">
      <alignment horizontal="center" vertical="center" wrapText="1"/>
    </xf>
    <xf numFmtId="0" fontId="0" fillId="0" borderId="0" xfId="0" applyAlignment="1">
      <alignment horizontal="center" vertical="center"/>
    </xf>
    <xf numFmtId="0" fontId="6" fillId="7" borderId="35" xfId="0" applyFont="1" applyFill="1" applyBorder="1"/>
    <xf numFmtId="0" fontId="6" fillId="7" borderId="33" xfId="0" applyFont="1" applyFill="1" applyBorder="1"/>
    <xf numFmtId="0" fontId="6" fillId="7" borderId="34" xfId="0" applyFont="1" applyFill="1" applyBorder="1"/>
    <xf numFmtId="0" fontId="6" fillId="7" borderId="14" xfId="0" applyFont="1" applyFill="1" applyBorder="1" applyAlignment="1">
      <alignment horizontal="center" vertical="center" wrapText="1"/>
    </xf>
    <xf numFmtId="0" fontId="4" fillId="7" borderId="36" xfId="0" applyFont="1" applyFill="1" applyBorder="1"/>
    <xf numFmtId="0" fontId="4" fillId="7" borderId="37" xfId="0" applyFont="1" applyFill="1" applyBorder="1"/>
    <xf numFmtId="0" fontId="4" fillId="7" borderId="38" xfId="0" applyFont="1" applyFill="1" applyBorder="1"/>
    <xf numFmtId="0" fontId="4" fillId="7" borderId="36" xfId="0" applyFont="1" applyFill="1" applyBorder="1" applyAlignment="1">
      <alignment horizontal="left"/>
    </xf>
    <xf numFmtId="0" fontId="4" fillId="7" borderId="40" xfId="0" applyFont="1" applyFill="1" applyBorder="1" applyAlignment="1">
      <alignment vertical="center"/>
    </xf>
    <xf numFmtId="0" fontId="4" fillId="7" borderId="37" xfId="0" applyFont="1" applyFill="1" applyBorder="1" applyAlignment="1">
      <alignment horizontal="left"/>
    </xf>
    <xf numFmtId="0" fontId="4" fillId="7" borderId="38" xfId="0" applyFont="1" applyFill="1" applyBorder="1" applyAlignment="1">
      <alignment horizontal="left"/>
    </xf>
    <xf numFmtId="0" fontId="4" fillId="7" borderId="41" xfId="0" applyFont="1" applyFill="1" applyBorder="1" applyAlignment="1">
      <alignment horizontal="left"/>
    </xf>
    <xf numFmtId="0" fontId="4" fillId="7" borderId="42" xfId="0" applyFont="1" applyFill="1" applyBorder="1" applyAlignment="1">
      <alignment horizontal="left"/>
    </xf>
    <xf numFmtId="0" fontId="4" fillId="7" borderId="43" xfId="0" applyFont="1" applyFill="1" applyBorder="1" applyAlignment="1">
      <alignment horizontal="left"/>
    </xf>
    <xf numFmtId="0" fontId="0" fillId="0" borderId="0" xfId="0" applyBorder="1" applyProtection="1">
      <protection locked="0"/>
    </xf>
    <xf numFmtId="0" fontId="4" fillId="0" borderId="22" xfId="0" applyFont="1" applyBorder="1" applyAlignment="1" applyProtection="1">
      <alignment horizontal="left"/>
      <protection locked="0"/>
    </xf>
    <xf numFmtId="0" fontId="4" fillId="0" borderId="47" xfId="0" applyFont="1" applyBorder="1" applyAlignment="1" applyProtection="1">
      <alignment horizontal="left"/>
      <protection locked="0"/>
    </xf>
    <xf numFmtId="0" fontId="4" fillId="0" borderId="10" xfId="0" applyFont="1" applyBorder="1" applyAlignment="1" applyProtection="1">
      <alignment horizontal="left"/>
      <protection locked="0"/>
    </xf>
    <xf numFmtId="0" fontId="4" fillId="0" borderId="14" xfId="0" applyFont="1" applyBorder="1" applyAlignment="1" applyProtection="1">
      <alignment horizontal="left"/>
      <protection locked="0"/>
    </xf>
    <xf numFmtId="0" fontId="8" fillId="10" borderId="16" xfId="0" applyFont="1" applyFill="1" applyBorder="1" applyAlignment="1">
      <alignment horizontal="center" vertical="center" wrapText="1"/>
    </xf>
    <xf numFmtId="0" fontId="4" fillId="0" borderId="15" xfId="0" applyFont="1" applyFill="1" applyBorder="1"/>
    <xf numFmtId="0" fontId="9" fillId="0" borderId="26" xfId="0" applyFont="1" applyFill="1" applyBorder="1" applyAlignment="1">
      <alignment horizontal="center" vertical="center"/>
    </xf>
    <xf numFmtId="0" fontId="4" fillId="0" borderId="26" xfId="0" applyFont="1" applyFill="1" applyBorder="1" applyAlignment="1">
      <alignment vertical="center"/>
    </xf>
    <xf numFmtId="0" fontId="18" fillId="0" borderId="10" xfId="0" applyFont="1" applyBorder="1" applyAlignment="1">
      <alignment horizontal="center" wrapText="1"/>
    </xf>
    <xf numFmtId="42" fontId="18" fillId="0" borderId="10" xfId="0" applyNumberFormat="1" applyFont="1" applyBorder="1" applyAlignment="1">
      <alignment horizontal="center" wrapText="1"/>
    </xf>
    <xf numFmtId="9" fontId="18" fillId="0" borderId="16" xfId="0" applyNumberFormat="1" applyFont="1" applyBorder="1" applyAlignment="1">
      <alignment horizontal="center" wrapText="1"/>
    </xf>
    <xf numFmtId="166" fontId="4" fillId="3" borderId="10" xfId="0" applyNumberFormat="1" applyFont="1" applyFill="1" applyBorder="1" applyAlignment="1">
      <alignment horizontal="left" wrapText="1"/>
    </xf>
    <xf numFmtId="166" fontId="4" fillId="3" borderId="16" xfId="1" applyNumberFormat="1" applyFont="1" applyFill="1" applyBorder="1" applyAlignment="1">
      <alignment horizontal="left"/>
    </xf>
    <xf numFmtId="166" fontId="6" fillId="3" borderId="14" xfId="1" applyNumberFormat="1" applyFont="1" applyFill="1" applyBorder="1" applyAlignment="1">
      <alignment horizontal="left"/>
    </xf>
    <xf numFmtId="166" fontId="4" fillId="0" borderId="15" xfId="0" applyNumberFormat="1" applyFont="1" applyFill="1" applyBorder="1" applyAlignment="1">
      <alignment horizontal="left"/>
    </xf>
    <xf numFmtId="166" fontId="6" fillId="0" borderId="26" xfId="0" applyNumberFormat="1" applyFont="1" applyFill="1" applyBorder="1" applyAlignment="1">
      <alignment horizontal="left"/>
    </xf>
    <xf numFmtId="166" fontId="4" fillId="7" borderId="10" xfId="0" applyNumberFormat="1" applyFont="1" applyFill="1" applyBorder="1" applyAlignment="1">
      <alignment horizontal="left" wrapText="1"/>
    </xf>
    <xf numFmtId="166" fontId="6" fillId="7" borderId="14" xfId="1" applyNumberFormat="1" applyFont="1" applyFill="1" applyBorder="1" applyAlignment="1">
      <alignment horizontal="left"/>
    </xf>
    <xf numFmtId="0" fontId="6" fillId="0" borderId="0" xfId="0" applyFont="1" applyAlignment="1">
      <alignment horizontal="right" vertical="center"/>
    </xf>
    <xf numFmtId="0" fontId="4" fillId="0" borderId="0" xfId="0" applyFont="1" applyAlignment="1">
      <alignment vertical="center"/>
    </xf>
    <xf numFmtId="0" fontId="6" fillId="0" borderId="0" xfId="0" applyFont="1" applyAlignment="1">
      <alignment horizontal="right"/>
    </xf>
    <xf numFmtId="0" fontId="20" fillId="0" borderId="0" xfId="2"/>
    <xf numFmtId="0" fontId="21" fillId="0" borderId="0" xfId="0" applyFont="1"/>
    <xf numFmtId="166" fontId="5" fillId="0" borderId="10" xfId="0" applyNumberFormat="1" applyFont="1" applyBorder="1" applyAlignment="1" applyProtection="1">
      <alignment horizontal="left"/>
      <protection locked="0"/>
    </xf>
    <xf numFmtId="166" fontId="5" fillId="0" borderId="14" xfId="0" applyNumberFormat="1" applyFont="1" applyBorder="1" applyAlignment="1" applyProtection="1">
      <alignment horizontal="left"/>
      <protection locked="0"/>
    </xf>
    <xf numFmtId="166" fontId="5" fillId="0" borderId="16" xfId="0" applyNumberFormat="1" applyFont="1" applyBorder="1" applyAlignment="1" applyProtection="1">
      <alignment horizontal="left"/>
      <protection locked="0"/>
    </xf>
    <xf numFmtId="0" fontId="17" fillId="0" borderId="0" xfId="0" applyFont="1" applyBorder="1" applyAlignment="1" applyProtection="1">
      <alignment vertical="center"/>
    </xf>
    <xf numFmtId="0" fontId="0" fillId="0" borderId="0" xfId="0" applyProtection="1"/>
    <xf numFmtId="0" fontId="0" fillId="0" borderId="0" xfId="0" applyNumberFormat="1" applyProtection="1"/>
    <xf numFmtId="0" fontId="9" fillId="10" borderId="45" xfId="0" applyFont="1" applyFill="1" applyBorder="1" applyAlignment="1" applyProtection="1">
      <alignment horizontal="left" vertical="center" wrapText="1" indent="5"/>
    </xf>
    <xf numFmtId="0" fontId="0" fillId="0" borderId="8" xfId="0" applyBorder="1" applyAlignment="1" applyProtection="1">
      <alignment vertical="top" wrapText="1"/>
    </xf>
    <xf numFmtId="0" fontId="0" fillId="0" borderId="0" xfId="0" applyBorder="1" applyAlignment="1" applyProtection="1">
      <alignment vertical="top" wrapText="1"/>
    </xf>
    <xf numFmtId="0" fontId="16" fillId="0" borderId="0" xfId="0" applyFont="1" applyBorder="1" applyAlignment="1" applyProtection="1">
      <alignment vertical="center" wrapText="1"/>
    </xf>
    <xf numFmtId="0" fontId="0" fillId="0" borderId="1" xfId="0" applyBorder="1" applyAlignment="1" applyProtection="1">
      <alignment horizontal="left" vertical="top" wrapText="1"/>
    </xf>
    <xf numFmtId="0" fontId="6" fillId="2" borderId="2"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xf>
    <xf numFmtId="0" fontId="10" fillId="2" borderId="6" xfId="0" applyFont="1" applyFill="1" applyBorder="1" applyAlignment="1" applyProtection="1">
      <alignment horizontal="center" vertical="center" wrapText="1"/>
    </xf>
    <xf numFmtId="166" fontId="4" fillId="3" borderId="48" xfId="0" applyNumberFormat="1" applyFont="1" applyFill="1" applyBorder="1" applyAlignment="1" applyProtection="1">
      <alignment horizontal="left"/>
    </xf>
    <xf numFmtId="166" fontId="4" fillId="5" borderId="17" xfId="0" applyNumberFormat="1" applyFont="1" applyFill="1" applyBorder="1" applyAlignment="1" applyProtection="1">
      <alignment horizontal="left"/>
    </xf>
    <xf numFmtId="166" fontId="4" fillId="5" borderId="18" xfId="0" applyNumberFormat="1" applyFont="1" applyFill="1" applyBorder="1" applyAlignment="1" applyProtection="1">
      <alignment horizontal="left"/>
    </xf>
    <xf numFmtId="166" fontId="4" fillId="3" borderId="49" xfId="0" applyNumberFormat="1" applyFont="1" applyFill="1" applyBorder="1" applyAlignment="1" applyProtection="1">
      <alignment horizontal="left"/>
    </xf>
    <xf numFmtId="166" fontId="4" fillId="3" borderId="0" xfId="0" applyNumberFormat="1" applyFont="1" applyFill="1" applyAlignment="1" applyProtection="1">
      <alignment horizontal="left"/>
    </xf>
    <xf numFmtId="166" fontId="4" fillId="5" borderId="0" xfId="0" applyNumberFormat="1" applyFont="1" applyFill="1" applyAlignment="1" applyProtection="1">
      <alignment horizontal="left"/>
    </xf>
    <xf numFmtId="166" fontId="4" fillId="3" borderId="50" xfId="0" applyNumberFormat="1" applyFont="1" applyFill="1" applyBorder="1" applyAlignment="1" applyProtection="1">
      <alignment horizontal="left"/>
    </xf>
    <xf numFmtId="165" fontId="6" fillId="0" borderId="0" xfId="0" applyNumberFormat="1" applyFont="1" applyAlignment="1" applyProtection="1">
      <alignment horizontal="left" indent="2"/>
    </xf>
    <xf numFmtId="0" fontId="20" fillId="0" borderId="0" xfId="2" applyAlignment="1" applyProtection="1">
      <alignment vertical="center"/>
      <protection locked="0"/>
    </xf>
    <xf numFmtId="0" fontId="4" fillId="3" borderId="33" xfId="0" applyFont="1" applyFill="1" applyBorder="1" applyAlignment="1">
      <alignment horizontal="left"/>
    </xf>
    <xf numFmtId="0" fontId="4" fillId="3" borderId="34" xfId="0" applyFont="1" applyFill="1" applyBorder="1" applyAlignment="1">
      <alignment horizontal="left"/>
    </xf>
    <xf numFmtId="0" fontId="4" fillId="7" borderId="33" xfId="0" applyFont="1" applyFill="1" applyBorder="1" applyAlignment="1">
      <alignment horizontal="left"/>
    </xf>
    <xf numFmtId="0" fontId="4" fillId="7" borderId="34" xfId="0" applyFont="1" applyFill="1" applyBorder="1" applyAlignment="1">
      <alignment horizontal="left"/>
    </xf>
    <xf numFmtId="0" fontId="4" fillId="3" borderId="37" xfId="0" applyFont="1" applyFill="1" applyBorder="1" applyAlignment="1">
      <alignment horizontal="left" wrapText="1"/>
    </xf>
    <xf numFmtId="0" fontId="4" fillId="3" borderId="38" xfId="0" applyFont="1" applyFill="1" applyBorder="1" applyAlignment="1">
      <alignment horizontal="left" wrapText="1"/>
    </xf>
    <xf numFmtId="0" fontId="4" fillId="7" borderId="37" xfId="0" applyFont="1" applyFill="1" applyBorder="1" applyAlignment="1">
      <alignment horizontal="left" wrapText="1"/>
    </xf>
    <xf numFmtId="0" fontId="4" fillId="7" borderId="38" xfId="0" applyFont="1" applyFill="1" applyBorder="1" applyAlignment="1">
      <alignment horizontal="left" wrapText="1"/>
    </xf>
    <xf numFmtId="0" fontId="4" fillId="0" borderId="16" xfId="0" applyFont="1" applyBorder="1" applyAlignment="1" applyProtection="1">
      <alignment horizontal="center" wrapText="1"/>
      <protection locked="0"/>
    </xf>
    <xf numFmtId="0" fontId="22" fillId="10" borderId="0" xfId="0" applyFont="1" applyFill="1" applyAlignment="1">
      <alignment horizontal="center" vertical="center"/>
    </xf>
    <xf numFmtId="0" fontId="22" fillId="10" borderId="1" xfId="0" applyFont="1" applyFill="1" applyBorder="1" applyAlignment="1">
      <alignment horizontal="center" vertical="center"/>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3" borderId="19" xfId="0" applyFont="1" applyFill="1" applyBorder="1" applyAlignment="1" applyProtection="1">
      <alignment horizontal="left" vertical="top" wrapText="1" indent="1"/>
    </xf>
    <xf numFmtId="0" fontId="6" fillId="3" borderId="11" xfId="0" applyFont="1" applyFill="1" applyBorder="1" applyAlignment="1" applyProtection="1">
      <alignment horizontal="left" vertical="top" wrapText="1" indent="1"/>
    </xf>
    <xf numFmtId="0" fontId="4" fillId="4" borderId="20" xfId="0" applyFont="1" applyFill="1" applyBorder="1" applyAlignment="1" applyProtection="1">
      <alignment horizontal="left" vertical="top" wrapText="1" indent="1"/>
      <protection locked="0"/>
    </xf>
    <xf numFmtId="0" fontId="4" fillId="4" borderId="21" xfId="0" applyFont="1" applyFill="1" applyBorder="1" applyAlignment="1" applyProtection="1">
      <alignment horizontal="left" vertical="top" wrapText="1" indent="1"/>
      <protection locked="0"/>
    </xf>
    <xf numFmtId="0" fontId="4" fillId="4" borderId="12" xfId="0" applyFont="1" applyFill="1" applyBorder="1" applyAlignment="1" applyProtection="1">
      <alignment horizontal="left" vertical="top" wrapText="1" indent="1"/>
      <protection locked="0"/>
    </xf>
    <xf numFmtId="0" fontId="4" fillId="4" borderId="13" xfId="0" applyFont="1" applyFill="1" applyBorder="1" applyAlignment="1" applyProtection="1">
      <alignment horizontal="left" vertical="top" wrapText="1" indent="1"/>
      <protection locked="0"/>
    </xf>
    <xf numFmtId="166" fontId="5" fillId="3" borderId="28" xfId="0" applyNumberFormat="1" applyFont="1" applyFill="1" applyBorder="1" applyAlignment="1" applyProtection="1">
      <alignment horizontal="left"/>
    </xf>
    <xf numFmtId="166" fontId="5" fillId="3" borderId="18" xfId="0" applyNumberFormat="1" applyFont="1" applyFill="1" applyBorder="1" applyAlignment="1" applyProtection="1">
      <alignment horizontal="left"/>
    </xf>
    <xf numFmtId="0" fontId="17" fillId="0" borderId="0" xfId="0" applyFont="1" applyBorder="1" applyAlignment="1" applyProtection="1">
      <alignment horizontal="left" vertical="center" indent="2"/>
    </xf>
    <xf numFmtId="0" fontId="17" fillId="0" borderId="33" xfId="0" applyFont="1" applyBorder="1" applyAlignment="1" applyProtection="1">
      <alignment horizontal="left" vertical="center" indent="2"/>
    </xf>
    <xf numFmtId="0" fontId="18" fillId="0" borderId="33" xfId="0" applyFont="1" applyBorder="1" applyAlignment="1" applyProtection="1">
      <alignment horizontal="center"/>
    </xf>
    <xf numFmtId="0" fontId="19" fillId="0" borderId="33" xfId="0" applyFont="1" applyBorder="1" applyAlignment="1" applyProtection="1">
      <alignment horizontal="center"/>
    </xf>
    <xf numFmtId="0" fontId="6" fillId="3" borderId="7" xfId="0" applyFont="1" applyFill="1" applyBorder="1" applyAlignment="1" applyProtection="1">
      <alignment horizontal="left" vertical="top" wrapText="1" indent="1"/>
    </xf>
    <xf numFmtId="0" fontId="4" fillId="0" borderId="20" xfId="0" applyFont="1" applyBorder="1" applyAlignment="1" applyProtection="1">
      <alignment horizontal="left" vertical="top" wrapText="1" indent="1"/>
      <protection locked="0"/>
    </xf>
    <xf numFmtId="0" fontId="4" fillId="0" borderId="21" xfId="0" applyFont="1" applyBorder="1" applyAlignment="1" applyProtection="1">
      <alignment horizontal="left" vertical="top" wrapText="1" indent="1"/>
      <protection locked="0"/>
    </xf>
    <xf numFmtId="0" fontId="4" fillId="0" borderId="8" xfId="0" applyFont="1" applyBorder="1" applyAlignment="1" applyProtection="1">
      <alignment horizontal="left" vertical="top" wrapText="1" indent="1"/>
      <protection locked="0"/>
    </xf>
    <xf numFmtId="0" fontId="4" fillId="0" borderId="9" xfId="0" applyFont="1" applyBorder="1" applyAlignment="1" applyProtection="1">
      <alignment horizontal="left" vertical="top" wrapText="1" indent="1"/>
      <protection locked="0"/>
    </xf>
    <xf numFmtId="0" fontId="4" fillId="0" borderId="12" xfId="0" applyFont="1" applyBorder="1" applyAlignment="1" applyProtection="1">
      <alignment horizontal="left" vertical="top" wrapText="1" indent="1"/>
      <protection locked="0"/>
    </xf>
    <xf numFmtId="0" fontId="4" fillId="0" borderId="13" xfId="0" applyFont="1" applyBorder="1" applyAlignment="1" applyProtection="1">
      <alignment horizontal="left" vertical="top" wrapText="1" indent="1"/>
      <protection locked="0"/>
    </xf>
    <xf numFmtId="0" fontId="4" fillId="3" borderId="7" xfId="0" applyFont="1" applyFill="1" applyBorder="1" applyAlignment="1" applyProtection="1">
      <alignment horizontal="left" vertical="top" wrapText="1" indent="1"/>
    </xf>
    <xf numFmtId="0" fontId="4" fillId="3" borderId="11" xfId="0" applyFont="1" applyFill="1" applyBorder="1" applyAlignment="1" applyProtection="1">
      <alignment horizontal="left" vertical="top" wrapText="1" indent="1"/>
    </xf>
    <xf numFmtId="0" fontId="4" fillId="3" borderId="19" xfId="0" applyFont="1" applyFill="1" applyBorder="1" applyAlignment="1" applyProtection="1">
      <alignment horizontal="left" vertical="top" wrapText="1" indent="1"/>
    </xf>
    <xf numFmtId="0" fontId="6" fillId="0" borderId="20" xfId="0" applyFont="1" applyBorder="1" applyAlignment="1" applyProtection="1">
      <alignment horizontal="left" vertical="top" wrapText="1" indent="1"/>
      <protection locked="0"/>
    </xf>
    <xf numFmtId="0" fontId="6" fillId="0" borderId="21" xfId="0" applyFont="1" applyBorder="1" applyAlignment="1" applyProtection="1">
      <alignment horizontal="left" vertical="top" wrapText="1" indent="1"/>
      <protection locked="0"/>
    </xf>
    <xf numFmtId="0" fontId="6" fillId="0" borderId="8" xfId="0" applyFont="1" applyBorder="1" applyAlignment="1" applyProtection="1">
      <alignment horizontal="left" vertical="top" wrapText="1" indent="1"/>
      <protection locked="0"/>
    </xf>
    <xf numFmtId="0" fontId="6" fillId="0" borderId="9" xfId="0" applyFont="1" applyBorder="1" applyAlignment="1" applyProtection="1">
      <alignment horizontal="left" vertical="top" wrapText="1" indent="1"/>
      <protection locked="0"/>
    </xf>
    <xf numFmtId="0" fontId="6" fillId="0" borderId="12" xfId="0" applyFont="1" applyBorder="1" applyAlignment="1" applyProtection="1">
      <alignment horizontal="left" vertical="top" wrapText="1" indent="1"/>
      <protection locked="0"/>
    </xf>
    <xf numFmtId="0" fontId="6" fillId="0" borderId="13" xfId="0" applyFont="1" applyBorder="1" applyAlignment="1" applyProtection="1">
      <alignment horizontal="left" vertical="top" wrapText="1" indent="1"/>
      <protection locked="0"/>
    </xf>
    <xf numFmtId="0" fontId="6" fillId="0" borderId="27" xfId="0" applyFont="1" applyBorder="1" applyAlignment="1" applyProtection="1">
      <alignment horizontal="left" indent="25"/>
      <protection locked="0"/>
    </xf>
    <xf numFmtId="0" fontId="6" fillId="0" borderId="0" xfId="0" applyFont="1" applyBorder="1" applyAlignment="1" applyProtection="1">
      <alignment horizontal="left" indent="25"/>
      <protection locked="0"/>
    </xf>
    <xf numFmtId="0" fontId="16" fillId="0" borderId="0" xfId="0" applyFont="1" applyBorder="1" applyAlignment="1" applyProtection="1">
      <alignment horizontal="left" wrapText="1" indent="1"/>
    </xf>
    <xf numFmtId="0" fontId="16" fillId="10" borderId="46"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left" vertical="top" wrapText="1" indent="1"/>
    </xf>
    <xf numFmtId="0" fontId="6" fillId="3" borderId="24" xfId="0" applyFont="1" applyFill="1" applyBorder="1" applyAlignment="1" applyProtection="1">
      <alignment horizontal="left" vertical="top" wrapText="1" indent="1"/>
    </xf>
    <xf numFmtId="0" fontId="6" fillId="3" borderId="25" xfId="0" applyFont="1" applyFill="1" applyBorder="1" applyAlignment="1" applyProtection="1">
      <alignment horizontal="left" vertical="top" wrapText="1" indent="1"/>
    </xf>
    <xf numFmtId="0" fontId="4" fillId="0" borderId="22" xfId="0" applyFont="1" applyBorder="1" applyAlignment="1" applyProtection="1">
      <alignment horizontal="left" vertical="top" wrapText="1" indent="1"/>
      <protection locked="0"/>
    </xf>
    <xf numFmtId="0" fontId="4" fillId="0" borderId="16" xfId="0" applyFont="1" applyBorder="1" applyAlignment="1" applyProtection="1">
      <alignment horizontal="left" vertical="top" wrapText="1" indent="1"/>
      <protection locked="0"/>
    </xf>
    <xf numFmtId="0" fontId="4" fillId="0" borderId="14" xfId="0" applyFont="1" applyBorder="1" applyAlignment="1" applyProtection="1">
      <alignment horizontal="left" vertical="top" wrapText="1" indent="1"/>
      <protection locked="0"/>
    </xf>
    <xf numFmtId="0" fontId="4" fillId="3" borderId="24" xfId="0" applyFont="1" applyFill="1" applyBorder="1" applyAlignment="1" applyProtection="1">
      <alignment horizontal="left" vertical="top" wrapText="1" indent="1"/>
    </xf>
    <xf numFmtId="0" fontId="4" fillId="3" borderId="25" xfId="0" applyFont="1" applyFill="1" applyBorder="1" applyAlignment="1" applyProtection="1">
      <alignment horizontal="left" vertical="top" wrapText="1" indent="1"/>
    </xf>
    <xf numFmtId="0" fontId="13" fillId="6" borderId="51" xfId="0" applyFont="1" applyFill="1" applyBorder="1" applyAlignment="1">
      <alignment horizontal="left" vertical="center" indent="6"/>
    </xf>
    <xf numFmtId="0" fontId="13" fillId="6" borderId="50" xfId="0" applyFont="1" applyFill="1" applyBorder="1" applyAlignment="1">
      <alignment horizontal="left" vertical="center" indent="6"/>
    </xf>
    <xf numFmtId="0" fontId="13" fillId="6" borderId="48" xfId="0" applyFont="1" applyFill="1" applyBorder="1" applyAlignment="1">
      <alignment horizontal="left" vertical="center" indent="6"/>
    </xf>
    <xf numFmtId="0" fontId="12" fillId="3" borderId="16" xfId="0" applyFont="1" applyFill="1" applyBorder="1" applyAlignment="1">
      <alignment horizontal="left" vertical="center" wrapText="1" indent="1"/>
    </xf>
    <xf numFmtId="0" fontId="15" fillId="3" borderId="16" xfId="0" applyFont="1" applyFill="1" applyBorder="1" applyAlignment="1">
      <alignment horizontal="left" vertical="center" wrapText="1" indent="1"/>
    </xf>
    <xf numFmtId="0" fontId="8" fillId="9" borderId="25"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8" fillId="8" borderId="29" xfId="0" applyFont="1" applyFill="1" applyBorder="1" applyAlignment="1">
      <alignment horizontal="center" vertical="center" wrapText="1"/>
    </xf>
    <xf numFmtId="0" fontId="8" fillId="8" borderId="30" xfId="0" applyFont="1" applyFill="1" applyBorder="1" applyAlignment="1">
      <alignment horizontal="center" vertical="center" wrapText="1"/>
    </xf>
    <xf numFmtId="0" fontId="8" fillId="8" borderId="31" xfId="0" applyFont="1" applyFill="1" applyBorder="1" applyAlignment="1">
      <alignment horizontal="center" vertical="center" wrapText="1"/>
    </xf>
    <xf numFmtId="0" fontId="6" fillId="3" borderId="25" xfId="0" applyFont="1" applyFill="1" applyBorder="1" applyAlignment="1">
      <alignment horizontal="left" vertical="center"/>
    </xf>
    <xf numFmtId="0" fontId="6" fillId="3" borderId="14" xfId="0" applyFont="1" applyFill="1" applyBorder="1" applyAlignment="1">
      <alignment horizontal="left" vertical="center"/>
    </xf>
    <xf numFmtId="0" fontId="6" fillId="7" borderId="14" xfId="0" applyFont="1" applyFill="1" applyBorder="1" applyAlignment="1">
      <alignment horizontal="left" vertical="center"/>
    </xf>
    <xf numFmtId="0" fontId="6" fillId="3" borderId="44" xfId="0" applyFont="1" applyFill="1" applyBorder="1" applyAlignment="1">
      <alignment horizontal="right" wrapText="1"/>
    </xf>
    <xf numFmtId="0" fontId="6" fillId="3" borderId="30" xfId="0" applyFont="1" applyFill="1" applyBorder="1" applyAlignment="1">
      <alignment horizontal="right" wrapText="1"/>
    </xf>
    <xf numFmtId="0" fontId="6" fillId="3" borderId="31" xfId="0" applyFont="1" applyFill="1" applyBorder="1" applyAlignment="1">
      <alignment horizontal="right" wrapText="1"/>
    </xf>
    <xf numFmtId="0" fontId="6" fillId="7" borderId="44" xfId="0" applyFont="1" applyFill="1" applyBorder="1" applyAlignment="1">
      <alignment horizontal="right" wrapText="1"/>
    </xf>
    <xf numFmtId="0" fontId="6" fillId="7" borderId="30" xfId="0" applyFont="1" applyFill="1" applyBorder="1" applyAlignment="1">
      <alignment horizontal="right" wrapText="1"/>
    </xf>
    <xf numFmtId="0" fontId="6" fillId="7" borderId="31" xfId="0" applyFont="1" applyFill="1" applyBorder="1" applyAlignment="1">
      <alignment horizontal="right" wrapText="1"/>
    </xf>
    <xf numFmtId="0" fontId="8" fillId="10" borderId="39" xfId="0" applyFont="1" applyFill="1" applyBorder="1" applyAlignment="1">
      <alignment horizontal="center" vertical="center" wrapText="1"/>
    </xf>
    <xf numFmtId="0" fontId="8" fillId="10" borderId="38" xfId="0" applyFont="1" applyFill="1" applyBorder="1" applyAlignment="1">
      <alignment horizontal="center" vertical="center" wrapText="1"/>
    </xf>
    <xf numFmtId="166" fontId="18" fillId="0" borderId="39" xfId="0" applyNumberFormat="1" applyFont="1" applyBorder="1" applyAlignment="1">
      <alignment horizontal="center" wrapText="1"/>
    </xf>
    <xf numFmtId="166" fontId="18" fillId="0" borderId="38" xfId="0" applyNumberFormat="1" applyFont="1" applyBorder="1" applyAlignment="1">
      <alignment horizontal="center" wrapText="1"/>
    </xf>
    <xf numFmtId="0" fontId="4" fillId="3" borderId="32" xfId="0" applyFont="1" applyFill="1" applyBorder="1" applyAlignment="1">
      <alignment horizontal="left"/>
    </xf>
    <xf numFmtId="0" fontId="4" fillId="3" borderId="33" xfId="0" applyFont="1" applyFill="1" applyBorder="1" applyAlignment="1">
      <alignment horizontal="left"/>
    </xf>
    <xf numFmtId="0" fontId="4" fillId="3" borderId="34" xfId="0" applyFont="1" applyFill="1" applyBorder="1" applyAlignment="1">
      <alignment horizontal="left"/>
    </xf>
    <xf numFmtId="0" fontId="4" fillId="7" borderId="35" xfId="0" applyFont="1" applyFill="1" applyBorder="1" applyAlignment="1">
      <alignment horizontal="left"/>
    </xf>
    <xf numFmtId="0" fontId="4" fillId="7" borderId="33" xfId="0" applyFont="1" applyFill="1" applyBorder="1" applyAlignment="1">
      <alignment horizontal="left"/>
    </xf>
    <xf numFmtId="0" fontId="4" fillId="7" borderId="34" xfId="0" applyFont="1" applyFill="1" applyBorder="1" applyAlignment="1">
      <alignment horizontal="left"/>
    </xf>
    <xf numFmtId="0" fontId="4" fillId="3" borderId="36" xfId="0" applyFont="1" applyFill="1" applyBorder="1" applyAlignment="1">
      <alignment horizontal="left" wrapText="1"/>
    </xf>
    <xf numFmtId="0" fontId="4" fillId="3" borderId="37" xfId="0" applyFont="1" applyFill="1" applyBorder="1" applyAlignment="1">
      <alignment horizontal="left" wrapText="1"/>
    </xf>
    <xf numFmtId="0" fontId="4" fillId="3" borderId="38" xfId="0" applyFont="1" applyFill="1" applyBorder="1" applyAlignment="1">
      <alignment horizontal="left" wrapText="1"/>
    </xf>
    <xf numFmtId="0" fontId="4" fillId="7" borderId="36" xfId="0" applyFont="1" applyFill="1" applyBorder="1" applyAlignment="1">
      <alignment horizontal="left" wrapText="1"/>
    </xf>
    <xf numFmtId="0" fontId="4" fillId="7" borderId="37" xfId="0" applyFont="1" applyFill="1" applyBorder="1" applyAlignment="1">
      <alignment horizontal="left" wrapText="1"/>
    </xf>
    <xf numFmtId="0" fontId="4" fillId="7" borderId="38" xfId="0" applyFont="1" applyFill="1" applyBorder="1" applyAlignment="1">
      <alignment horizontal="left" wrapText="1"/>
    </xf>
  </cellXfs>
  <cellStyles count="3">
    <cellStyle name="Currency" xfId="1" builtinId="4"/>
    <cellStyle name="Hyperlink" xfId="2" builtinId="8"/>
    <cellStyle name="Normal" xfId="0" builtinId="0"/>
  </cellStyles>
  <dxfs count="2">
    <dxf>
      <fill>
        <patternFill>
          <bgColor rgb="FFFFC7CE"/>
        </patternFill>
      </fill>
    </dxf>
    <dxf>
      <font>
        <strike val="0"/>
      </font>
      <fill>
        <patternFill>
          <bgColor theme="9" tint="0.59996337778862885"/>
        </patternFill>
      </fill>
    </dxf>
  </dxfs>
  <tableStyles count="0" defaultTableStyle="TableStyleMedium2" defaultPivotStyle="PivotStyleLight16"/>
  <colors>
    <mruColors>
      <color rgb="FFDC26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387350</xdr:colOff>
      <xdr:row>14</xdr:row>
      <xdr:rowOff>107950</xdr:rowOff>
    </xdr:from>
    <xdr:to>
      <xdr:col>2</xdr:col>
      <xdr:colOff>565150</xdr:colOff>
      <xdr:row>14</xdr:row>
      <xdr:rowOff>107950</xdr:rowOff>
    </xdr:to>
    <xdr:cxnSp macro="">
      <xdr:nvCxnSpPr>
        <xdr:cNvPr id="2" name="Straight Arrow Connector 1">
          <a:extLst>
            <a:ext uri="{FF2B5EF4-FFF2-40B4-BE49-F238E27FC236}">
              <a16:creationId xmlns:a16="http://schemas.microsoft.com/office/drawing/2014/main" id="{D462B208-EB2E-45B3-A28B-9D1C54215FDF}"/>
            </a:ext>
          </a:extLst>
        </xdr:cNvPr>
        <xdr:cNvCxnSpPr/>
      </xdr:nvCxnSpPr>
      <xdr:spPr>
        <a:xfrm>
          <a:off x="1257300" y="4210050"/>
          <a:ext cx="1778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1578920</xdr:colOff>
      <xdr:row>1</xdr:row>
      <xdr:rowOff>305143</xdr:rowOff>
    </xdr:from>
    <xdr:to>
      <xdr:col>1</xdr:col>
      <xdr:colOff>1802027</xdr:colOff>
      <xdr:row>1</xdr:row>
      <xdr:rowOff>528250</xdr:rowOff>
    </xdr:to>
    <xdr:pic>
      <xdr:nvPicPr>
        <xdr:cNvPr id="3" name="Graphic 2" descr="Arrow Down with solid fill">
          <a:extLst>
            <a:ext uri="{FF2B5EF4-FFF2-40B4-BE49-F238E27FC236}">
              <a16:creationId xmlns:a16="http://schemas.microsoft.com/office/drawing/2014/main" id="{21D1CAE4-C4DE-C289-97FB-19C3AB0D37F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89596" y="485346"/>
          <a:ext cx="223107" cy="223107"/>
        </a:xfrm>
        <a:prstGeom prst="rect">
          <a:avLst/>
        </a:prstGeom>
      </xdr:spPr>
    </xdr:pic>
    <xdr:clientData/>
  </xdr:twoCellAnchor>
  <xdr:twoCellAnchor editAs="oneCell">
    <xdr:from>
      <xdr:col>2</xdr:col>
      <xdr:colOff>574934</xdr:colOff>
      <xdr:row>1</xdr:row>
      <xdr:rowOff>308919</xdr:rowOff>
    </xdr:from>
    <xdr:to>
      <xdr:col>2</xdr:col>
      <xdr:colOff>798041</xdr:colOff>
      <xdr:row>1</xdr:row>
      <xdr:rowOff>532026</xdr:rowOff>
    </xdr:to>
    <xdr:pic>
      <xdr:nvPicPr>
        <xdr:cNvPr id="5" name="Graphic 4" descr="Arrow Down with solid fill">
          <a:extLst>
            <a:ext uri="{FF2B5EF4-FFF2-40B4-BE49-F238E27FC236}">
              <a16:creationId xmlns:a16="http://schemas.microsoft.com/office/drawing/2014/main" id="{4E6BA363-C925-4A42-ACE6-0BA2ADB60AF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362569" y="489122"/>
          <a:ext cx="223107" cy="2231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18954</xdr:colOff>
      <xdr:row>1</xdr:row>
      <xdr:rowOff>37911</xdr:rowOff>
    </xdr:from>
    <xdr:to>
      <xdr:col>1</xdr:col>
      <xdr:colOff>625521</xdr:colOff>
      <xdr:row>1</xdr:row>
      <xdr:rowOff>644478</xdr:rowOff>
    </xdr:to>
    <xdr:pic>
      <xdr:nvPicPr>
        <xdr:cNvPr id="3" name="Graphic 2" descr="Star with solid fill">
          <a:extLst>
            <a:ext uri="{FF2B5EF4-FFF2-40B4-BE49-F238E27FC236}">
              <a16:creationId xmlns:a16="http://schemas.microsoft.com/office/drawing/2014/main" id="{78B23E8C-2699-6587-60B8-F451C99F84C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74850" y="236941"/>
          <a:ext cx="606567" cy="606567"/>
        </a:xfrm>
        <a:prstGeom prst="rect">
          <a:avLst/>
        </a:prstGeom>
      </xdr:spPr>
    </xdr:pic>
    <xdr:clientData/>
  </xdr:twoCellAnchor>
  <xdr:twoCellAnchor editAs="oneCell">
    <xdr:from>
      <xdr:col>4</xdr:col>
      <xdr:colOff>587618</xdr:colOff>
      <xdr:row>1</xdr:row>
      <xdr:rowOff>18956</xdr:rowOff>
    </xdr:from>
    <xdr:to>
      <xdr:col>4</xdr:col>
      <xdr:colOff>1197271</xdr:colOff>
      <xdr:row>1</xdr:row>
      <xdr:rowOff>622512</xdr:rowOff>
    </xdr:to>
    <xdr:pic>
      <xdr:nvPicPr>
        <xdr:cNvPr id="7" name="Picture 6">
          <a:extLst>
            <a:ext uri="{FF2B5EF4-FFF2-40B4-BE49-F238E27FC236}">
              <a16:creationId xmlns:a16="http://schemas.microsoft.com/office/drawing/2014/main" id="{CE5EE2E0-77CC-E6E0-03DE-332B433373E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729111" y="232202"/>
          <a:ext cx="609653" cy="6035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s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MN_DHS_amhi.dhs@state.mn.u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FA349-2EAA-474D-A8CD-91BAB5A0753A}">
  <dimension ref="E2:J94"/>
  <sheetViews>
    <sheetView topLeftCell="B1" workbookViewId="0">
      <selection activeCell="B1" sqref="A1:XFD1048576"/>
    </sheetView>
  </sheetViews>
  <sheetFormatPr defaultColWidth="8.7109375" defaultRowHeight="15.75" x14ac:dyDescent="0.25"/>
  <cols>
    <col min="1" max="4" width="8.7109375" style="9"/>
    <col min="5" max="5" width="26.140625" style="9" customWidth="1"/>
    <col min="6" max="6" width="25.85546875" style="12" customWidth="1"/>
    <col min="7" max="7" width="31.140625" style="9" customWidth="1"/>
    <col min="8" max="8" width="23.85546875" style="13" customWidth="1"/>
    <col min="9" max="16384" width="8.7109375" style="9"/>
  </cols>
  <sheetData>
    <row r="2" spans="5:8" x14ac:dyDescent="0.25">
      <c r="E2" s="8" t="s">
        <v>0</v>
      </c>
      <c r="F2" s="15" t="s">
        <v>1</v>
      </c>
      <c r="G2" s="8" t="s">
        <v>0</v>
      </c>
      <c r="H2" s="10" t="s">
        <v>2</v>
      </c>
    </row>
    <row r="3" spans="5:8" x14ac:dyDescent="0.25">
      <c r="E3" s="9" t="s">
        <v>3</v>
      </c>
      <c r="F3" s="11">
        <f>1461298*2</f>
        <v>2922596</v>
      </c>
      <c r="G3" s="9" t="s">
        <v>3</v>
      </c>
      <c r="H3" s="12">
        <f t="shared" ref="H3:H22" si="0">F3/2</f>
        <v>1461298</v>
      </c>
    </row>
    <row r="4" spans="5:8" x14ac:dyDescent="0.25">
      <c r="E4" s="9" t="s">
        <v>4</v>
      </c>
      <c r="F4" s="11">
        <f>1439281*2</f>
        <v>2878562</v>
      </c>
      <c r="G4" s="9" t="s">
        <v>4</v>
      </c>
      <c r="H4" s="12">
        <f t="shared" si="0"/>
        <v>1439281</v>
      </c>
    </row>
    <row r="5" spans="5:8" x14ac:dyDescent="0.25">
      <c r="E5" s="9" t="s">
        <v>5</v>
      </c>
      <c r="F5" s="11">
        <f>4668875*2</f>
        <v>9337750</v>
      </c>
      <c r="G5" s="9" t="s">
        <v>5</v>
      </c>
      <c r="H5" s="12">
        <f t="shared" si="0"/>
        <v>4668875</v>
      </c>
    </row>
    <row r="6" spans="5:8" x14ac:dyDescent="0.25">
      <c r="E6" s="9" t="s">
        <v>6</v>
      </c>
      <c r="F6" s="11">
        <f>2073273*2</f>
        <v>4146546</v>
      </c>
      <c r="G6" s="9" t="s">
        <v>6</v>
      </c>
      <c r="H6" s="12">
        <f t="shared" si="0"/>
        <v>2073273</v>
      </c>
    </row>
    <row r="7" spans="5:8" x14ac:dyDescent="0.25">
      <c r="E7" s="9" t="s">
        <v>7</v>
      </c>
      <c r="F7" s="11">
        <f>3378065*2</f>
        <v>6756130</v>
      </c>
      <c r="G7" s="9" t="s">
        <v>7</v>
      </c>
      <c r="H7" s="12">
        <f t="shared" si="0"/>
        <v>3378065</v>
      </c>
    </row>
    <row r="8" spans="5:8" x14ac:dyDescent="0.25">
      <c r="E8" s="9" t="s">
        <v>8</v>
      </c>
      <c r="F8" s="11">
        <f>1176130*2</f>
        <v>2352260</v>
      </c>
      <c r="G8" s="9" t="s">
        <v>8</v>
      </c>
      <c r="H8" s="12">
        <f t="shared" si="0"/>
        <v>1176130</v>
      </c>
    </row>
    <row r="9" spans="5:8" x14ac:dyDescent="0.25">
      <c r="E9" s="9" t="s">
        <v>9</v>
      </c>
      <c r="F9" s="11">
        <f>3119595*2</f>
        <v>6239190</v>
      </c>
      <c r="G9" s="9" t="s">
        <v>9</v>
      </c>
      <c r="H9" s="12">
        <f t="shared" si="0"/>
        <v>3119595</v>
      </c>
    </row>
    <row r="10" spans="5:8" x14ac:dyDescent="0.25">
      <c r="E10" s="9" t="s">
        <v>10</v>
      </c>
      <c r="F10" s="11">
        <f>1845755*2</f>
        <v>3691510</v>
      </c>
      <c r="G10" s="9" t="s">
        <v>10</v>
      </c>
      <c r="H10" s="12">
        <f t="shared" si="0"/>
        <v>1845755</v>
      </c>
    </row>
    <row r="11" spans="5:8" x14ac:dyDescent="0.25">
      <c r="E11" s="9" t="s">
        <v>11</v>
      </c>
      <c r="F11" s="11">
        <f>2214611*2</f>
        <v>4429222</v>
      </c>
      <c r="G11" s="9" t="s">
        <v>11</v>
      </c>
      <c r="H11" s="12">
        <f t="shared" si="0"/>
        <v>2214611</v>
      </c>
    </row>
    <row r="12" spans="5:8" x14ac:dyDescent="0.25">
      <c r="E12" s="9" t="s">
        <v>12</v>
      </c>
      <c r="F12" s="11">
        <f>1250177*2</f>
        <v>2500354</v>
      </c>
      <c r="G12" s="9" t="s">
        <v>12</v>
      </c>
      <c r="H12" s="12">
        <f t="shared" si="0"/>
        <v>1250177</v>
      </c>
    </row>
    <row r="13" spans="5:8" x14ac:dyDescent="0.25">
      <c r="E13" s="9" t="s">
        <v>13</v>
      </c>
      <c r="F13" s="11">
        <f>4514893*2</f>
        <v>9029786</v>
      </c>
      <c r="G13" s="9" t="s">
        <v>13</v>
      </c>
      <c r="H13" s="12">
        <f t="shared" si="0"/>
        <v>4514893</v>
      </c>
    </row>
    <row r="14" spans="5:8" x14ac:dyDescent="0.25">
      <c r="E14" s="9" t="s">
        <v>14</v>
      </c>
      <c r="F14" s="11">
        <f>432841*2</f>
        <v>865682</v>
      </c>
      <c r="G14" s="9" t="s">
        <v>14</v>
      </c>
      <c r="H14" s="12">
        <f t="shared" si="0"/>
        <v>432841</v>
      </c>
    </row>
    <row r="15" spans="5:8" x14ac:dyDescent="0.25">
      <c r="E15" s="9" t="s">
        <v>15</v>
      </c>
      <c r="F15" s="11">
        <f>665716*2</f>
        <v>1331432</v>
      </c>
      <c r="G15" s="9" t="s">
        <v>15</v>
      </c>
      <c r="H15" s="12">
        <f t="shared" si="0"/>
        <v>665716</v>
      </c>
    </row>
    <row r="16" spans="5:8" x14ac:dyDescent="0.25">
      <c r="E16" s="9" t="s">
        <v>16</v>
      </c>
      <c r="F16" s="11">
        <f>2326783*2</f>
        <v>4653566</v>
      </c>
      <c r="G16" s="9" t="s">
        <v>16</v>
      </c>
      <c r="H16" s="12">
        <f t="shared" si="0"/>
        <v>2326783</v>
      </c>
    </row>
    <row r="17" spans="5:10" x14ac:dyDescent="0.25">
      <c r="E17" s="9" t="s">
        <v>17</v>
      </c>
      <c r="F17" s="11">
        <f>4967965*2</f>
        <v>9935930</v>
      </c>
      <c r="G17" s="9" t="s">
        <v>17</v>
      </c>
      <c r="H17" s="12">
        <f t="shared" si="0"/>
        <v>4967965</v>
      </c>
    </row>
    <row r="18" spans="5:10" x14ac:dyDescent="0.25">
      <c r="E18" s="9" t="s">
        <v>18</v>
      </c>
      <c r="F18" s="11">
        <f>4258076*2</f>
        <v>8516152</v>
      </c>
      <c r="G18" s="9" t="s">
        <v>18</v>
      </c>
      <c r="H18" s="12">
        <f t="shared" si="0"/>
        <v>4258076</v>
      </c>
    </row>
    <row r="19" spans="5:10" x14ac:dyDescent="0.25">
      <c r="E19" s="9" t="s">
        <v>19</v>
      </c>
      <c r="F19" s="11">
        <f>5066358*2</f>
        <v>10132716</v>
      </c>
      <c r="G19" s="9" t="s">
        <v>19</v>
      </c>
      <c r="H19" s="12">
        <f t="shared" si="0"/>
        <v>5066358</v>
      </c>
    </row>
    <row r="20" spans="5:10" x14ac:dyDescent="0.25">
      <c r="E20" s="9" t="s">
        <v>20</v>
      </c>
      <c r="F20" s="11">
        <v>17274504</v>
      </c>
      <c r="G20" s="9" t="s">
        <v>20</v>
      </c>
      <c r="H20" s="12">
        <f t="shared" si="0"/>
        <v>8637252</v>
      </c>
    </row>
    <row r="21" spans="5:10" x14ac:dyDescent="0.25">
      <c r="E21" s="9" t="s">
        <v>21</v>
      </c>
      <c r="F21" s="11">
        <v>879064</v>
      </c>
      <c r="G21" s="9" t="s">
        <v>21</v>
      </c>
      <c r="H21" s="12">
        <f t="shared" si="0"/>
        <v>439532</v>
      </c>
    </row>
    <row r="22" spans="5:10" x14ac:dyDescent="0.25">
      <c r="E22" s="9" t="s">
        <v>22</v>
      </c>
      <c r="F22" s="12">
        <v>1380000</v>
      </c>
      <c r="G22" s="9" t="s">
        <v>22</v>
      </c>
      <c r="H22" s="12">
        <f t="shared" si="0"/>
        <v>690000</v>
      </c>
    </row>
    <row r="23" spans="5:10" x14ac:dyDescent="0.25">
      <c r="E23" s="16" t="s">
        <v>23</v>
      </c>
      <c r="F23" s="11">
        <v>110836</v>
      </c>
      <c r="G23" s="16" t="s">
        <v>23</v>
      </c>
      <c r="H23" s="12">
        <f t="shared" ref="H23:H86" si="1">F23/2</f>
        <v>55418</v>
      </c>
      <c r="J23" s="14"/>
    </row>
    <row r="24" spans="5:10" x14ac:dyDescent="0.25">
      <c r="E24" s="16" t="s">
        <v>24</v>
      </c>
      <c r="F24" s="11">
        <v>1231442</v>
      </c>
      <c r="G24" s="16" t="s">
        <v>24</v>
      </c>
      <c r="H24" s="12">
        <f t="shared" si="1"/>
        <v>615721</v>
      </c>
    </row>
    <row r="25" spans="5:10" x14ac:dyDescent="0.25">
      <c r="E25" s="16" t="s">
        <v>25</v>
      </c>
      <c r="F25" s="11">
        <v>193618</v>
      </c>
      <c r="G25" s="16" t="s">
        <v>25</v>
      </c>
      <c r="H25" s="12">
        <f t="shared" si="1"/>
        <v>96809</v>
      </c>
    </row>
    <row r="26" spans="5:10" x14ac:dyDescent="0.25">
      <c r="E26" s="16" t="s">
        <v>26</v>
      </c>
      <c r="F26" s="11">
        <v>452826</v>
      </c>
      <c r="G26" s="16" t="s">
        <v>26</v>
      </c>
      <c r="H26" s="12">
        <f t="shared" si="1"/>
        <v>226413</v>
      </c>
    </row>
    <row r="27" spans="5:10" x14ac:dyDescent="0.25">
      <c r="E27" s="16" t="s">
        <v>27</v>
      </c>
      <c r="F27" s="11">
        <v>122250</v>
      </c>
      <c r="G27" s="16" t="s">
        <v>27</v>
      </c>
      <c r="H27" s="12">
        <f t="shared" si="1"/>
        <v>61125</v>
      </c>
    </row>
    <row r="28" spans="5:10" x14ac:dyDescent="0.25">
      <c r="E28" s="16" t="s">
        <v>28</v>
      </c>
      <c r="F28" s="11">
        <v>112680</v>
      </c>
      <c r="G28" s="16" t="s">
        <v>28</v>
      </c>
      <c r="H28" s="12">
        <f t="shared" si="1"/>
        <v>56340</v>
      </c>
    </row>
    <row r="29" spans="5:10" x14ac:dyDescent="0.25">
      <c r="E29" s="16" t="s">
        <v>29</v>
      </c>
      <c r="F29" s="11">
        <v>660446</v>
      </c>
      <c r="G29" s="16" t="s">
        <v>29</v>
      </c>
      <c r="H29" s="12">
        <f t="shared" si="1"/>
        <v>330223</v>
      </c>
    </row>
    <row r="30" spans="5:10" x14ac:dyDescent="0.25">
      <c r="E30" s="16" t="s">
        <v>30</v>
      </c>
      <c r="F30" s="11">
        <v>78998</v>
      </c>
      <c r="G30" s="16" t="s">
        <v>30</v>
      </c>
      <c r="H30" s="12">
        <f t="shared" si="1"/>
        <v>39499</v>
      </c>
    </row>
    <row r="31" spans="5:10" x14ac:dyDescent="0.25">
      <c r="E31" s="16" t="s">
        <v>31</v>
      </c>
      <c r="F31" s="11">
        <v>777004</v>
      </c>
      <c r="G31" s="16" t="s">
        <v>31</v>
      </c>
      <c r="H31" s="12">
        <f t="shared" si="1"/>
        <v>388502</v>
      </c>
    </row>
    <row r="32" spans="5:10" x14ac:dyDescent="0.25">
      <c r="E32" s="16" t="s">
        <v>32</v>
      </c>
      <c r="F32" s="11">
        <v>323844</v>
      </c>
      <c r="G32" s="16" t="s">
        <v>32</v>
      </c>
      <c r="H32" s="12">
        <f t="shared" si="1"/>
        <v>161922</v>
      </c>
    </row>
    <row r="33" spans="5:8" x14ac:dyDescent="0.25">
      <c r="E33" s="16" t="s">
        <v>33</v>
      </c>
      <c r="F33" s="11">
        <v>206878</v>
      </c>
      <c r="G33" s="16" t="s">
        <v>33</v>
      </c>
      <c r="H33" s="12">
        <f t="shared" si="1"/>
        <v>103439</v>
      </c>
    </row>
    <row r="34" spans="5:8" x14ac:dyDescent="0.25">
      <c r="E34" s="16" t="s">
        <v>34</v>
      </c>
      <c r="F34" s="11">
        <v>111466</v>
      </c>
      <c r="G34" s="16" t="s">
        <v>34</v>
      </c>
      <c r="H34" s="12">
        <f t="shared" si="1"/>
        <v>55733</v>
      </c>
    </row>
    <row r="35" spans="5:8" x14ac:dyDescent="0.25">
      <c r="E35" s="16" t="s">
        <v>35</v>
      </c>
      <c r="F35" s="11">
        <v>378936</v>
      </c>
      <c r="G35" s="16" t="s">
        <v>35</v>
      </c>
      <c r="H35" s="12">
        <f t="shared" si="1"/>
        <v>189468</v>
      </c>
    </row>
    <row r="36" spans="5:8" x14ac:dyDescent="0.25">
      <c r="E36" s="16" t="s">
        <v>36</v>
      </c>
      <c r="F36" s="11">
        <v>523164</v>
      </c>
      <c r="G36" s="16" t="s">
        <v>36</v>
      </c>
      <c r="H36" s="12">
        <f t="shared" si="1"/>
        <v>261582</v>
      </c>
    </row>
    <row r="37" spans="5:8" x14ac:dyDescent="0.25">
      <c r="E37" s="16" t="s">
        <v>37</v>
      </c>
      <c r="F37" s="11">
        <v>91268</v>
      </c>
      <c r="G37" s="16" t="s">
        <v>37</v>
      </c>
      <c r="H37" s="12">
        <f t="shared" si="1"/>
        <v>45634</v>
      </c>
    </row>
    <row r="38" spans="5:8" x14ac:dyDescent="0.25">
      <c r="E38" s="16" t="s">
        <v>38</v>
      </c>
      <c r="F38" s="11">
        <v>103950</v>
      </c>
      <c r="G38" s="16" t="s">
        <v>38</v>
      </c>
      <c r="H38" s="12">
        <f t="shared" si="1"/>
        <v>51975</v>
      </c>
    </row>
    <row r="39" spans="5:8" x14ac:dyDescent="0.25">
      <c r="E39" s="16" t="s">
        <v>39</v>
      </c>
      <c r="F39" s="11">
        <v>446898</v>
      </c>
      <c r="G39" s="16" t="s">
        <v>39</v>
      </c>
      <c r="H39" s="12">
        <f t="shared" si="1"/>
        <v>223449</v>
      </c>
    </row>
    <row r="40" spans="5:8" x14ac:dyDescent="0.25">
      <c r="E40" s="16" t="s">
        <v>40</v>
      </c>
      <c r="F40" s="11">
        <v>1473016</v>
      </c>
      <c r="G40" s="16" t="s">
        <v>40</v>
      </c>
      <c r="H40" s="12">
        <f t="shared" si="1"/>
        <v>736508</v>
      </c>
    </row>
    <row r="41" spans="5:8" x14ac:dyDescent="0.25">
      <c r="E41" s="16" t="s">
        <v>41</v>
      </c>
      <c r="F41" s="11">
        <v>124272</v>
      </c>
      <c r="G41" s="16" t="s">
        <v>41</v>
      </c>
      <c r="H41" s="12">
        <f t="shared" si="1"/>
        <v>62136</v>
      </c>
    </row>
    <row r="42" spans="5:8" x14ac:dyDescent="0.25">
      <c r="E42" s="16" t="s">
        <v>42</v>
      </c>
      <c r="F42" s="11">
        <v>329776</v>
      </c>
      <c r="G42" s="16" t="s">
        <v>42</v>
      </c>
      <c r="H42" s="12">
        <f t="shared" si="1"/>
        <v>164888</v>
      </c>
    </row>
    <row r="43" spans="5:8" x14ac:dyDescent="0.25">
      <c r="E43" s="16" t="s">
        <v>43</v>
      </c>
      <c r="F43" s="11">
        <v>173890</v>
      </c>
      <c r="G43" s="16" t="s">
        <v>43</v>
      </c>
      <c r="H43" s="12">
        <f t="shared" si="1"/>
        <v>86945</v>
      </c>
    </row>
    <row r="44" spans="5:8" x14ac:dyDescent="0.25">
      <c r="E44" s="16" t="s">
        <v>44</v>
      </c>
      <c r="F44" s="11">
        <v>103572</v>
      </c>
      <c r="G44" s="16" t="s">
        <v>44</v>
      </c>
      <c r="H44" s="12">
        <f t="shared" si="1"/>
        <v>51786</v>
      </c>
    </row>
    <row r="45" spans="5:8" x14ac:dyDescent="0.25">
      <c r="E45" s="16" t="s">
        <v>45</v>
      </c>
      <c r="F45" s="11">
        <v>98442</v>
      </c>
      <c r="G45" s="16" t="s">
        <v>45</v>
      </c>
      <c r="H45" s="12">
        <f t="shared" si="1"/>
        <v>49221</v>
      </c>
    </row>
    <row r="46" spans="5:8" x14ac:dyDescent="0.25">
      <c r="E46" s="16" t="s">
        <v>46</v>
      </c>
      <c r="F46" s="11">
        <v>381500</v>
      </c>
      <c r="G46" s="16" t="s">
        <v>46</v>
      </c>
      <c r="H46" s="12">
        <f t="shared" si="1"/>
        <v>190750</v>
      </c>
    </row>
    <row r="47" spans="5:8" x14ac:dyDescent="0.25">
      <c r="E47" s="16" t="s">
        <v>47</v>
      </c>
      <c r="F47" s="19">
        <v>149542</v>
      </c>
      <c r="G47" s="16" t="s">
        <v>47</v>
      </c>
      <c r="H47" s="12">
        <f t="shared" si="1"/>
        <v>74771</v>
      </c>
    </row>
    <row r="48" spans="5:8" x14ac:dyDescent="0.25">
      <c r="E48" s="16" t="s">
        <v>48</v>
      </c>
      <c r="F48" s="11">
        <v>7267172</v>
      </c>
      <c r="G48" s="16" t="s">
        <v>48</v>
      </c>
      <c r="H48" s="12">
        <f t="shared" si="1"/>
        <v>3633586</v>
      </c>
    </row>
    <row r="49" spans="5:8" x14ac:dyDescent="0.25">
      <c r="E49" s="16" t="s">
        <v>49</v>
      </c>
      <c r="F49" s="11">
        <v>155014</v>
      </c>
      <c r="G49" s="16" t="s">
        <v>49</v>
      </c>
      <c r="H49" s="12">
        <f t="shared" si="1"/>
        <v>77507</v>
      </c>
    </row>
    <row r="50" spans="5:8" x14ac:dyDescent="0.25">
      <c r="E50" s="16" t="s">
        <v>50</v>
      </c>
      <c r="F50" s="11">
        <v>137244</v>
      </c>
      <c r="G50" s="16" t="s">
        <v>50</v>
      </c>
      <c r="H50" s="12">
        <f t="shared" si="1"/>
        <v>68622</v>
      </c>
    </row>
    <row r="51" spans="5:8" x14ac:dyDescent="0.25">
      <c r="E51" s="16" t="s">
        <v>51</v>
      </c>
      <c r="F51" s="11">
        <v>140122</v>
      </c>
      <c r="G51" s="16" t="s">
        <v>51</v>
      </c>
      <c r="H51" s="12">
        <f t="shared" si="1"/>
        <v>70061</v>
      </c>
    </row>
    <row r="52" spans="5:8" x14ac:dyDescent="0.25">
      <c r="E52" s="16" t="s">
        <v>52</v>
      </c>
      <c r="F52" s="11">
        <v>769618</v>
      </c>
      <c r="G52" s="16" t="s">
        <v>52</v>
      </c>
      <c r="H52" s="12">
        <f t="shared" si="1"/>
        <v>384809</v>
      </c>
    </row>
    <row r="53" spans="5:8" x14ac:dyDescent="0.25">
      <c r="E53" s="16" t="s">
        <v>53</v>
      </c>
      <c r="F53" s="11">
        <v>103118</v>
      </c>
      <c r="G53" s="16" t="s">
        <v>53</v>
      </c>
      <c r="H53" s="12">
        <f t="shared" si="1"/>
        <v>51559</v>
      </c>
    </row>
    <row r="54" spans="5:8" x14ac:dyDescent="0.25">
      <c r="E54" s="16" t="s">
        <v>54</v>
      </c>
      <c r="F54" s="11">
        <v>615820</v>
      </c>
      <c r="G54" s="16" t="s">
        <v>54</v>
      </c>
      <c r="H54" s="12">
        <f t="shared" si="1"/>
        <v>307910</v>
      </c>
    </row>
    <row r="55" spans="5:8" x14ac:dyDescent="0.25">
      <c r="E55" s="16" t="s">
        <v>55</v>
      </c>
      <c r="F55" s="11">
        <v>124140</v>
      </c>
      <c r="G55" s="16" t="s">
        <v>55</v>
      </c>
      <c r="H55" s="12">
        <f t="shared" si="1"/>
        <v>62070</v>
      </c>
    </row>
    <row r="56" spans="5:8" x14ac:dyDescent="0.25">
      <c r="E56" s="16" t="s">
        <v>56</v>
      </c>
      <c r="F56" s="11">
        <v>114714</v>
      </c>
      <c r="G56" s="16" t="s">
        <v>56</v>
      </c>
      <c r="H56" s="12">
        <f t="shared" si="1"/>
        <v>57357</v>
      </c>
    </row>
    <row r="57" spans="5:8" x14ac:dyDescent="0.25">
      <c r="E57" s="16" t="s">
        <v>57</v>
      </c>
      <c r="F57" s="11">
        <v>162748</v>
      </c>
      <c r="G57" s="16" t="s">
        <v>57</v>
      </c>
      <c r="H57" s="12">
        <f t="shared" si="1"/>
        <v>81374</v>
      </c>
    </row>
    <row r="58" spans="5:8" x14ac:dyDescent="0.25">
      <c r="E58" s="16" t="s">
        <v>58</v>
      </c>
      <c r="F58" s="11">
        <v>101470</v>
      </c>
      <c r="G58" s="16" t="s">
        <v>58</v>
      </c>
      <c r="H58" s="12">
        <f t="shared" si="1"/>
        <v>50735</v>
      </c>
    </row>
    <row r="59" spans="5:8" x14ac:dyDescent="0.25">
      <c r="E59" s="16" t="s">
        <v>59</v>
      </c>
      <c r="F59" s="11">
        <v>122012</v>
      </c>
      <c r="G59" s="16" t="s">
        <v>59</v>
      </c>
      <c r="H59" s="12">
        <f t="shared" si="1"/>
        <v>61006</v>
      </c>
    </row>
    <row r="60" spans="5:8" x14ac:dyDescent="0.25">
      <c r="E60" s="16" t="s">
        <v>60</v>
      </c>
      <c r="F60" s="11">
        <v>223360</v>
      </c>
      <c r="G60" s="16" t="s">
        <v>60</v>
      </c>
      <c r="H60" s="12">
        <f t="shared" si="1"/>
        <v>111680</v>
      </c>
    </row>
    <row r="61" spans="5:8" x14ac:dyDescent="0.25">
      <c r="E61" s="16" t="s">
        <v>61</v>
      </c>
      <c r="F61" s="11">
        <v>159564</v>
      </c>
      <c r="G61" s="16" t="s">
        <v>61</v>
      </c>
      <c r="H61" s="12">
        <f t="shared" si="1"/>
        <v>79782</v>
      </c>
    </row>
    <row r="62" spans="5:8" x14ac:dyDescent="0.25">
      <c r="E62" s="16" t="s">
        <v>62</v>
      </c>
      <c r="F62" s="11">
        <v>100752</v>
      </c>
      <c r="G62" s="16" t="s">
        <v>62</v>
      </c>
      <c r="H62" s="12">
        <f t="shared" si="1"/>
        <v>50376</v>
      </c>
    </row>
    <row r="63" spans="5:8" x14ac:dyDescent="0.25">
      <c r="E63" s="16" t="s">
        <v>63</v>
      </c>
      <c r="F63" s="19">
        <v>274714</v>
      </c>
      <c r="G63" s="16" t="s">
        <v>63</v>
      </c>
      <c r="H63" s="12">
        <f t="shared" si="1"/>
        <v>137357</v>
      </c>
    </row>
    <row r="64" spans="5:8" x14ac:dyDescent="0.25">
      <c r="E64" s="16" t="s">
        <v>64</v>
      </c>
      <c r="F64" s="11">
        <v>659494</v>
      </c>
      <c r="G64" s="16" t="s">
        <v>64</v>
      </c>
      <c r="H64" s="12">
        <f t="shared" si="1"/>
        <v>329747</v>
      </c>
    </row>
    <row r="65" spans="5:8" x14ac:dyDescent="0.25">
      <c r="E65" s="16" t="s">
        <v>65</v>
      </c>
      <c r="F65" s="11">
        <v>556254</v>
      </c>
      <c r="G65" s="16" t="s">
        <v>65</v>
      </c>
      <c r="H65" s="12">
        <f t="shared" si="1"/>
        <v>278127</v>
      </c>
    </row>
    <row r="66" spans="5:8" x14ac:dyDescent="0.25">
      <c r="E66" s="16" t="s">
        <v>66</v>
      </c>
      <c r="F66" s="11">
        <v>185984</v>
      </c>
      <c r="G66" s="16" t="s">
        <v>66</v>
      </c>
      <c r="H66" s="12">
        <f t="shared" si="1"/>
        <v>92992</v>
      </c>
    </row>
    <row r="67" spans="5:8" x14ac:dyDescent="0.25">
      <c r="E67" s="16" t="s">
        <v>67</v>
      </c>
      <c r="F67" s="11">
        <v>247382</v>
      </c>
      <c r="G67" s="16" t="s">
        <v>67</v>
      </c>
      <c r="H67" s="12">
        <f t="shared" si="1"/>
        <v>123691</v>
      </c>
    </row>
    <row r="68" spans="5:8" x14ac:dyDescent="0.25">
      <c r="E68" s="16" t="s">
        <v>68</v>
      </c>
      <c r="F68" s="11">
        <v>454682</v>
      </c>
      <c r="G68" s="16" t="s">
        <v>68</v>
      </c>
      <c r="H68" s="12">
        <f t="shared" si="1"/>
        <v>227341</v>
      </c>
    </row>
    <row r="69" spans="5:8" x14ac:dyDescent="0.25">
      <c r="E69" s="16" t="s">
        <v>69</v>
      </c>
      <c r="F69" s="11">
        <v>1427776</v>
      </c>
      <c r="G69" s="16" t="s">
        <v>69</v>
      </c>
      <c r="H69" s="12">
        <f t="shared" si="1"/>
        <v>713888</v>
      </c>
    </row>
    <row r="70" spans="5:8" x14ac:dyDescent="0.25">
      <c r="E70" s="16" t="s">
        <v>70</v>
      </c>
      <c r="F70" s="11">
        <v>101866</v>
      </c>
      <c r="G70" s="16" t="s">
        <v>70</v>
      </c>
      <c r="H70" s="12">
        <f t="shared" si="1"/>
        <v>50933</v>
      </c>
    </row>
    <row r="71" spans="5:8" x14ac:dyDescent="0.25">
      <c r="E71" s="16" t="s">
        <v>71</v>
      </c>
      <c r="F71" s="11">
        <v>320242</v>
      </c>
      <c r="G71" s="16" t="s">
        <v>71</v>
      </c>
      <c r="H71" s="12">
        <f t="shared" si="1"/>
        <v>160121</v>
      </c>
    </row>
    <row r="72" spans="5:8" x14ac:dyDescent="0.25">
      <c r="E72" s="16" t="s">
        <v>72</v>
      </c>
      <c r="F72" s="19">
        <v>862160</v>
      </c>
      <c r="G72" s="16" t="s">
        <v>72</v>
      </c>
      <c r="H72" s="12">
        <f t="shared" si="1"/>
        <v>431080</v>
      </c>
    </row>
    <row r="73" spans="5:8" x14ac:dyDescent="0.25">
      <c r="E73" s="16" t="s">
        <v>73</v>
      </c>
      <c r="F73" s="11">
        <v>10450784</v>
      </c>
      <c r="G73" s="16" t="s">
        <v>73</v>
      </c>
      <c r="H73" s="12">
        <f t="shared" si="1"/>
        <v>5225392</v>
      </c>
    </row>
    <row r="74" spans="5:8" x14ac:dyDescent="0.25">
      <c r="E74" s="16" t="s">
        <v>74</v>
      </c>
      <c r="F74" s="11">
        <v>139040</v>
      </c>
      <c r="G74" s="16" t="s">
        <v>74</v>
      </c>
      <c r="H74" s="12">
        <f t="shared" si="1"/>
        <v>69520</v>
      </c>
    </row>
    <row r="75" spans="5:8" x14ac:dyDescent="0.25">
      <c r="E75" s="16" t="s">
        <v>75</v>
      </c>
      <c r="F75" s="11">
        <v>265572</v>
      </c>
      <c r="G75" s="16" t="s">
        <v>75</v>
      </c>
      <c r="H75" s="12">
        <f t="shared" si="1"/>
        <v>132786</v>
      </c>
    </row>
    <row r="76" spans="5:8" x14ac:dyDescent="0.25">
      <c r="E76" s="16" t="s">
        <v>76</v>
      </c>
      <c r="F76" s="11">
        <v>103102</v>
      </c>
      <c r="G76" s="16" t="s">
        <v>76</v>
      </c>
      <c r="H76" s="12">
        <f t="shared" si="1"/>
        <v>51551</v>
      </c>
    </row>
    <row r="77" spans="5:8" x14ac:dyDescent="0.25">
      <c r="E77" s="16" t="s">
        <v>77</v>
      </c>
      <c r="F77" s="11">
        <v>327128</v>
      </c>
      <c r="G77" s="16" t="s">
        <v>77</v>
      </c>
      <c r="H77" s="12">
        <f t="shared" si="1"/>
        <v>163564</v>
      </c>
    </row>
    <row r="78" spans="5:8" x14ac:dyDescent="0.25">
      <c r="E78" s="16" t="s">
        <v>78</v>
      </c>
      <c r="F78" s="11">
        <v>276898</v>
      </c>
      <c r="G78" s="16" t="s">
        <v>78</v>
      </c>
      <c r="H78" s="12">
        <f t="shared" si="1"/>
        <v>138449</v>
      </c>
    </row>
    <row r="79" spans="5:8" x14ac:dyDescent="0.25">
      <c r="E79" s="16" t="s">
        <v>79</v>
      </c>
      <c r="F79" s="11">
        <v>98282</v>
      </c>
      <c r="G79" s="16" t="s">
        <v>79</v>
      </c>
      <c r="H79" s="12">
        <f t="shared" si="1"/>
        <v>49141</v>
      </c>
    </row>
    <row r="80" spans="5:8" x14ac:dyDescent="0.25">
      <c r="E80" s="16" t="s">
        <v>80</v>
      </c>
      <c r="F80" s="11">
        <v>650902</v>
      </c>
      <c r="G80" s="16" t="s">
        <v>80</v>
      </c>
      <c r="H80" s="12">
        <f t="shared" si="1"/>
        <v>325451</v>
      </c>
    </row>
    <row r="81" spans="5:8" x14ac:dyDescent="0.25">
      <c r="E81" s="16" t="s">
        <v>81</v>
      </c>
      <c r="F81" s="11">
        <v>556670</v>
      </c>
      <c r="G81" s="16" t="s">
        <v>81</v>
      </c>
      <c r="H81" s="12">
        <f t="shared" si="1"/>
        <v>278335</v>
      </c>
    </row>
    <row r="82" spans="5:8" x14ac:dyDescent="0.25">
      <c r="E82" s="16" t="s">
        <v>82</v>
      </c>
      <c r="F82" s="11">
        <v>107222</v>
      </c>
      <c r="G82" s="16" t="s">
        <v>82</v>
      </c>
      <c r="H82" s="12">
        <f t="shared" si="1"/>
        <v>53611</v>
      </c>
    </row>
    <row r="83" spans="5:8" x14ac:dyDescent="0.25">
      <c r="E83" s="16" t="s">
        <v>83</v>
      </c>
      <c r="F83" s="11">
        <v>1596394</v>
      </c>
      <c r="G83" s="16" t="s">
        <v>83</v>
      </c>
      <c r="H83" s="12">
        <f t="shared" si="1"/>
        <v>798197</v>
      </c>
    </row>
    <row r="84" spans="5:8" x14ac:dyDescent="0.25">
      <c r="E84" s="16" t="s">
        <v>84</v>
      </c>
      <c r="F84" s="11">
        <v>112036</v>
      </c>
      <c r="G84" s="16" t="s">
        <v>84</v>
      </c>
      <c r="H84" s="12">
        <f t="shared" si="1"/>
        <v>56018</v>
      </c>
    </row>
    <row r="85" spans="5:8" x14ac:dyDescent="0.25">
      <c r="E85" s="16" t="s">
        <v>85</v>
      </c>
      <c r="F85" s="11">
        <v>152836</v>
      </c>
      <c r="G85" s="16" t="s">
        <v>85</v>
      </c>
      <c r="H85" s="12">
        <f t="shared" si="1"/>
        <v>76418</v>
      </c>
    </row>
    <row r="86" spans="5:8" x14ac:dyDescent="0.25">
      <c r="E86" s="17" t="s">
        <v>86</v>
      </c>
      <c r="F86" s="18">
        <v>112080</v>
      </c>
      <c r="G86" s="17" t="s">
        <v>86</v>
      </c>
      <c r="H86" s="12">
        <f t="shared" si="1"/>
        <v>56040</v>
      </c>
    </row>
    <row r="87" spans="5:8" x14ac:dyDescent="0.25">
      <c r="E87" s="16" t="s">
        <v>87</v>
      </c>
      <c r="F87" s="11">
        <v>157876</v>
      </c>
      <c r="G87" s="16" t="s">
        <v>87</v>
      </c>
      <c r="H87" s="12">
        <f t="shared" ref="H87:H94" si="2">F87/2</f>
        <v>78938</v>
      </c>
    </row>
    <row r="88" spans="5:8" x14ac:dyDescent="0.25">
      <c r="E88" s="16" t="s">
        <v>88</v>
      </c>
      <c r="F88" s="11">
        <v>252854</v>
      </c>
      <c r="G88" s="16" t="s">
        <v>88</v>
      </c>
      <c r="H88" s="12">
        <f t="shared" si="2"/>
        <v>126427</v>
      </c>
    </row>
    <row r="89" spans="5:8" x14ac:dyDescent="0.25">
      <c r="E89" s="16" t="s">
        <v>89</v>
      </c>
      <c r="F89" s="11">
        <v>952862</v>
      </c>
      <c r="G89" s="16" t="s">
        <v>89</v>
      </c>
      <c r="H89" s="12">
        <f t="shared" si="2"/>
        <v>476431</v>
      </c>
    </row>
    <row r="90" spans="5:8" x14ac:dyDescent="0.25">
      <c r="E90" s="16" t="s">
        <v>90</v>
      </c>
      <c r="F90" s="11">
        <v>75014</v>
      </c>
      <c r="G90" s="16" t="s">
        <v>90</v>
      </c>
      <c r="H90" s="12">
        <f t="shared" si="2"/>
        <v>37507</v>
      </c>
    </row>
    <row r="91" spans="5:8" x14ac:dyDescent="0.25">
      <c r="E91" s="16" t="s">
        <v>91</v>
      </c>
      <c r="F91" s="11">
        <v>94020</v>
      </c>
      <c r="G91" s="16" t="s">
        <v>91</v>
      </c>
      <c r="H91" s="12">
        <f t="shared" si="2"/>
        <v>47010</v>
      </c>
    </row>
    <row r="92" spans="5:8" x14ac:dyDescent="0.25">
      <c r="E92" s="16" t="s">
        <v>92</v>
      </c>
      <c r="F92" s="11">
        <v>500916</v>
      </c>
      <c r="G92" s="16" t="s">
        <v>92</v>
      </c>
      <c r="H92" s="12">
        <f t="shared" si="2"/>
        <v>250458</v>
      </c>
    </row>
    <row r="93" spans="5:8" x14ac:dyDescent="0.25">
      <c r="E93" s="16" t="s">
        <v>93</v>
      </c>
      <c r="F93" s="11">
        <v>378642</v>
      </c>
      <c r="G93" s="16" t="s">
        <v>93</v>
      </c>
      <c r="H93" s="12">
        <f t="shared" si="2"/>
        <v>189321</v>
      </c>
    </row>
    <row r="94" spans="5:8" x14ac:dyDescent="0.25">
      <c r="E94" s="16" t="s">
        <v>94</v>
      </c>
      <c r="F94" s="11">
        <v>105520</v>
      </c>
      <c r="G94" s="16" t="s">
        <v>94</v>
      </c>
      <c r="H94" s="12">
        <f t="shared" si="2"/>
        <v>52760</v>
      </c>
    </row>
  </sheetData>
  <sheetProtection algorithmName="SHA-512" hashValue="zKChmSE8dwzfwgsQc9jPwXVTBzs7reXTQze3oSdj+qocpRFhMwmKpLNz82wQReaYiR+9BHgxYsaoM0cZQGqS0g==" saltValue="SsuMNSRuGxDdme21G1QyUQ==" spinCount="100000" sheet="1" objects="1" scenarios="1" selectLockedCells="1"/>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1AAA9-79E3-4987-98BB-930B4D99F400}">
  <dimension ref="A1:P21"/>
  <sheetViews>
    <sheetView tabSelected="1" workbookViewId="0">
      <selection activeCell="B5" sqref="B5:P5"/>
    </sheetView>
  </sheetViews>
  <sheetFormatPr defaultColWidth="8.7109375" defaultRowHeight="15.75" x14ac:dyDescent="0.25"/>
  <cols>
    <col min="1" max="1" width="3.7109375" style="9" customWidth="1"/>
    <col min="2" max="15" width="8.7109375" style="9"/>
    <col min="16" max="16" width="5.85546875" style="9" customWidth="1"/>
    <col min="17" max="17" width="5.140625" style="9" customWidth="1"/>
    <col min="18" max="16384" width="8.7109375" style="9"/>
  </cols>
  <sheetData>
    <row r="1" spans="1:16" x14ac:dyDescent="0.25">
      <c r="A1" s="109" t="s">
        <v>95</v>
      </c>
      <c r="B1" s="109"/>
      <c r="C1" s="109"/>
      <c r="D1" s="109"/>
      <c r="E1" s="109"/>
      <c r="F1" s="109"/>
      <c r="G1" s="109"/>
      <c r="H1" s="109"/>
      <c r="I1" s="109"/>
      <c r="J1" s="109"/>
      <c r="K1" s="109"/>
      <c r="L1" s="109"/>
      <c r="M1" s="109"/>
      <c r="N1" s="109"/>
      <c r="O1" s="109"/>
      <c r="P1" s="109"/>
    </row>
    <row r="2" spans="1:16" ht="16.5" thickBot="1" x14ac:dyDescent="0.3">
      <c r="A2" s="110"/>
      <c r="B2" s="110"/>
      <c r="C2" s="110"/>
      <c r="D2" s="110"/>
      <c r="E2" s="110"/>
      <c r="F2" s="110"/>
      <c r="G2" s="110"/>
      <c r="H2" s="110"/>
      <c r="I2" s="110"/>
      <c r="J2" s="110"/>
      <c r="K2" s="110"/>
      <c r="L2" s="110"/>
      <c r="M2" s="110"/>
      <c r="N2" s="110"/>
      <c r="O2" s="110"/>
      <c r="P2" s="110"/>
    </row>
    <row r="3" spans="1:16" ht="8.1" customHeight="1" x14ac:dyDescent="0.25"/>
    <row r="4" spans="1:16" s="73" customFormat="1" ht="18" customHeight="1" x14ac:dyDescent="0.25">
      <c r="A4" s="72" t="s">
        <v>96</v>
      </c>
      <c r="B4" s="73" t="s">
        <v>97</v>
      </c>
    </row>
    <row r="5" spans="1:16" ht="117.95" customHeight="1" x14ac:dyDescent="0.25">
      <c r="B5" s="108"/>
      <c r="C5" s="108"/>
      <c r="D5" s="108"/>
      <c r="E5" s="108"/>
      <c r="F5" s="108"/>
      <c r="G5" s="108"/>
      <c r="H5" s="108"/>
      <c r="I5" s="108"/>
      <c r="J5" s="108"/>
      <c r="K5" s="108"/>
      <c r="L5" s="108"/>
      <c r="M5" s="108"/>
      <c r="N5" s="108"/>
      <c r="O5" s="108"/>
      <c r="P5" s="108"/>
    </row>
    <row r="6" spans="1:16" s="73" customFormat="1" ht="18" customHeight="1" x14ac:dyDescent="0.25">
      <c r="B6" s="72" t="s">
        <v>98</v>
      </c>
      <c r="C6" s="73" t="s">
        <v>99</v>
      </c>
    </row>
    <row r="7" spans="1:16" s="73" customFormat="1" ht="5.0999999999999996" customHeight="1" x14ac:dyDescent="0.25">
      <c r="B7" s="72"/>
    </row>
    <row r="8" spans="1:16" s="73" customFormat="1" ht="18.95" customHeight="1" x14ac:dyDescent="0.25">
      <c r="A8" s="72" t="s">
        <v>100</v>
      </c>
      <c r="B8" s="73" t="s">
        <v>101</v>
      </c>
    </row>
    <row r="9" spans="1:16" s="73" customFormat="1" ht="18.95" customHeight="1" x14ac:dyDescent="0.25">
      <c r="B9" s="72" t="s">
        <v>98</v>
      </c>
      <c r="C9" s="73" t="s">
        <v>102</v>
      </c>
    </row>
    <row r="10" spans="1:16" s="73" customFormat="1" ht="18.95" customHeight="1" x14ac:dyDescent="0.25">
      <c r="B10" s="72" t="s">
        <v>103</v>
      </c>
      <c r="C10" s="73" t="s">
        <v>104</v>
      </c>
    </row>
    <row r="11" spans="1:16" s="73" customFormat="1" ht="18.95" customHeight="1" x14ac:dyDescent="0.25">
      <c r="B11" s="72" t="s">
        <v>105</v>
      </c>
      <c r="C11" s="73" t="s">
        <v>106</v>
      </c>
    </row>
    <row r="12" spans="1:16" s="73" customFormat="1" ht="5.0999999999999996" customHeight="1" x14ac:dyDescent="0.25">
      <c r="B12" s="72"/>
    </row>
    <row r="13" spans="1:16" s="73" customFormat="1" ht="18.95" customHeight="1" x14ac:dyDescent="0.25">
      <c r="A13" s="72" t="s">
        <v>107</v>
      </c>
      <c r="B13" s="73" t="s">
        <v>108</v>
      </c>
    </row>
    <row r="14" spans="1:16" s="73" customFormat="1" ht="18.95" customHeight="1" x14ac:dyDescent="0.25">
      <c r="B14" s="72" t="s">
        <v>98</v>
      </c>
      <c r="C14" s="73" t="s">
        <v>109</v>
      </c>
    </row>
    <row r="15" spans="1:16" s="73" customFormat="1" ht="18.95" customHeight="1" x14ac:dyDescent="0.25">
      <c r="D15" s="73" t="s">
        <v>110</v>
      </c>
    </row>
    <row r="16" spans="1:16" s="73" customFormat="1" ht="18.95" customHeight="1" x14ac:dyDescent="0.25">
      <c r="B16" s="72" t="s">
        <v>103</v>
      </c>
      <c r="C16" s="73" t="s">
        <v>111</v>
      </c>
    </row>
    <row r="17" spans="1:8" s="73" customFormat="1" ht="5.0999999999999996" customHeight="1" x14ac:dyDescent="0.25">
      <c r="B17" s="72"/>
    </row>
    <row r="18" spans="1:8" s="73" customFormat="1" ht="18.95" customHeight="1" x14ac:dyDescent="0.25">
      <c r="A18" s="72" t="s">
        <v>112</v>
      </c>
      <c r="B18" s="73" t="s">
        <v>113</v>
      </c>
      <c r="H18" s="99" t="s">
        <v>114</v>
      </c>
    </row>
    <row r="19" spans="1:8" ht="12" customHeight="1" x14ac:dyDescent="0.25">
      <c r="A19" s="74"/>
      <c r="H19" s="75"/>
    </row>
    <row r="20" spans="1:8" ht="12" customHeight="1" x14ac:dyDescent="0.25">
      <c r="A20" s="74"/>
      <c r="H20" s="75"/>
    </row>
    <row r="21" spans="1:8" x14ac:dyDescent="0.25">
      <c r="B21" s="76" t="s">
        <v>115</v>
      </c>
    </row>
  </sheetData>
  <sheetProtection algorithmName="SHA-512" hashValue="CUuc3zOC7ym8QciY+2s7xKlg7WF750QoHgNhXPr1VScrPpaYdpra4ICVYqgPULFxnGkci0YG+WcOfoWCpzS5lQ==" saltValue="VHMpwf2YbpTkHLjiu0Jgsw==" spinCount="100000" sheet="1" objects="1" scenarios="1" selectLockedCells="1"/>
  <mergeCells count="2">
    <mergeCell ref="B5:P5"/>
    <mergeCell ref="A1:P2"/>
  </mergeCells>
  <hyperlinks>
    <hyperlink ref="H18" r:id="rId1" xr:uid="{FAB14D23-3B41-4D24-8052-203645F85B10}"/>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4EFB3-761F-434F-94B4-387C35CF109F}">
  <sheetPr>
    <tabColor rgb="FF92D050"/>
  </sheetPr>
  <dimension ref="A1:J304"/>
  <sheetViews>
    <sheetView showGridLines="0" zoomScale="74" zoomScaleNormal="100" workbookViewId="0">
      <selection activeCell="B3" sqref="B3:C3"/>
    </sheetView>
  </sheetViews>
  <sheetFormatPr defaultColWidth="8.7109375" defaultRowHeight="15" x14ac:dyDescent="0.25"/>
  <cols>
    <col min="1" max="1" width="63.140625" style="1" customWidth="1"/>
    <col min="2" max="3" width="34" style="1" customWidth="1"/>
    <col min="4" max="4" width="38" style="1" customWidth="1"/>
    <col min="5" max="5" width="22.5703125" style="1" customWidth="1"/>
    <col min="6" max="6" width="23.28515625" style="1" customWidth="1"/>
    <col min="7" max="8" width="8.7109375" style="1"/>
    <col min="9" max="9" width="12.85546875" style="1" customWidth="1"/>
    <col min="10" max="16384" width="8.7109375" style="1"/>
  </cols>
  <sheetData>
    <row r="1" spans="1:8" ht="14.45" customHeight="1" x14ac:dyDescent="0.25">
      <c r="A1" s="121" t="s">
        <v>116</v>
      </c>
      <c r="B1" s="80"/>
      <c r="C1" s="80"/>
      <c r="D1" s="81"/>
      <c r="E1" s="81"/>
      <c r="F1" s="81"/>
    </row>
    <row r="2" spans="1:8" ht="44.1" customHeight="1" x14ac:dyDescent="0.45">
      <c r="A2" s="122"/>
      <c r="B2" s="123" t="s">
        <v>117</v>
      </c>
      <c r="C2" s="124"/>
      <c r="D2" s="81"/>
      <c r="E2" s="82"/>
      <c r="F2" s="81"/>
    </row>
    <row r="3" spans="1:8" ht="30.95" customHeight="1" thickBot="1" x14ac:dyDescent="0.3">
      <c r="A3" s="83" t="s">
        <v>118</v>
      </c>
      <c r="B3" s="144"/>
      <c r="C3" s="144"/>
      <c r="D3" s="84"/>
      <c r="E3" s="85"/>
      <c r="F3" s="85"/>
      <c r="G3" s="53"/>
    </row>
    <row r="4" spans="1:8" ht="30.95" customHeight="1" thickTop="1" x14ac:dyDescent="0.3">
      <c r="A4" s="143" t="s">
        <v>119</v>
      </c>
      <c r="B4" s="143"/>
      <c r="C4" s="143"/>
      <c r="D4" s="86"/>
      <c r="E4" s="86"/>
      <c r="F4" s="86"/>
    </row>
    <row r="5" spans="1:8" ht="12.75" customHeight="1" thickBot="1" x14ac:dyDescent="0.3">
      <c r="A5" s="87"/>
      <c r="B5" s="87"/>
      <c r="C5" s="87"/>
      <c r="D5" s="87"/>
      <c r="E5" s="87"/>
      <c r="F5" s="87"/>
      <c r="H5" s="2"/>
    </row>
    <row r="6" spans="1:8" ht="32.25" thickBot="1" x14ac:dyDescent="0.3">
      <c r="A6" s="88" t="s">
        <v>120</v>
      </c>
      <c r="B6" s="111" t="s">
        <v>121</v>
      </c>
      <c r="C6" s="112"/>
      <c r="D6" s="89" t="s">
        <v>122</v>
      </c>
      <c r="E6" s="90" t="s">
        <v>123</v>
      </c>
      <c r="F6" s="90" t="s">
        <v>124</v>
      </c>
      <c r="H6" s="2"/>
    </row>
    <row r="7" spans="1:8" ht="41.45" customHeight="1" x14ac:dyDescent="0.25">
      <c r="A7" s="113" t="s">
        <v>125</v>
      </c>
      <c r="B7" s="115"/>
      <c r="C7" s="116"/>
      <c r="D7" s="54"/>
      <c r="E7" s="77">
        <v>0</v>
      </c>
      <c r="F7" s="119">
        <f>SUM(E7:E8)</f>
        <v>0</v>
      </c>
      <c r="H7" s="2"/>
    </row>
    <row r="8" spans="1:8" ht="41.45" customHeight="1" thickBot="1" x14ac:dyDescent="0.3">
      <c r="A8" s="114"/>
      <c r="B8" s="117"/>
      <c r="C8" s="118"/>
      <c r="D8" s="55"/>
      <c r="E8" s="78">
        <v>0</v>
      </c>
      <c r="F8" s="120"/>
      <c r="H8" s="2"/>
    </row>
    <row r="9" spans="1:8" ht="18" customHeight="1" x14ac:dyDescent="0.25">
      <c r="A9" s="113" t="s">
        <v>126</v>
      </c>
      <c r="B9" s="126"/>
      <c r="C9" s="127"/>
      <c r="D9" s="54"/>
      <c r="E9" s="77">
        <v>0</v>
      </c>
      <c r="F9" s="91">
        <f>SUM(E9:E26)</f>
        <v>0</v>
      </c>
      <c r="H9" s="2"/>
    </row>
    <row r="10" spans="1:8" ht="18" customHeight="1" x14ac:dyDescent="0.25">
      <c r="A10" s="125"/>
      <c r="B10" s="128"/>
      <c r="C10" s="129"/>
      <c r="D10" s="56"/>
      <c r="E10" s="79">
        <v>0</v>
      </c>
      <c r="F10" s="92"/>
      <c r="H10" s="2"/>
    </row>
    <row r="11" spans="1:8" ht="18" customHeight="1" x14ac:dyDescent="0.25">
      <c r="A11" s="125"/>
      <c r="B11" s="128"/>
      <c r="C11" s="129"/>
      <c r="D11" s="56"/>
      <c r="E11" s="79">
        <v>0</v>
      </c>
      <c r="F11" s="92"/>
      <c r="H11" s="2"/>
    </row>
    <row r="12" spans="1:8" ht="18" customHeight="1" x14ac:dyDescent="0.25">
      <c r="A12" s="125"/>
      <c r="B12" s="128"/>
      <c r="C12" s="129"/>
      <c r="D12" s="56"/>
      <c r="E12" s="79">
        <v>0</v>
      </c>
      <c r="F12" s="92"/>
      <c r="H12" s="2"/>
    </row>
    <row r="13" spans="1:8" ht="18" customHeight="1" x14ac:dyDescent="0.25">
      <c r="A13" s="125"/>
      <c r="B13" s="128"/>
      <c r="C13" s="129"/>
      <c r="D13" s="56"/>
      <c r="E13" s="79">
        <v>0</v>
      </c>
      <c r="F13" s="92"/>
    </row>
    <row r="14" spans="1:8" ht="18" customHeight="1" x14ac:dyDescent="0.25">
      <c r="A14" s="125"/>
      <c r="B14" s="128"/>
      <c r="C14" s="129"/>
      <c r="D14" s="56"/>
      <c r="E14" s="79">
        <v>0</v>
      </c>
      <c r="F14" s="92"/>
    </row>
    <row r="15" spans="1:8" ht="18" customHeight="1" x14ac:dyDescent="0.25">
      <c r="A15" s="125"/>
      <c r="B15" s="128"/>
      <c r="C15" s="129"/>
      <c r="D15" s="56"/>
      <c r="E15" s="79">
        <v>0</v>
      </c>
      <c r="F15" s="92"/>
    </row>
    <row r="16" spans="1:8" ht="18" customHeight="1" x14ac:dyDescent="0.25">
      <c r="A16" s="125"/>
      <c r="B16" s="128"/>
      <c r="C16" s="129"/>
      <c r="D16" s="56"/>
      <c r="E16" s="79">
        <v>0</v>
      </c>
      <c r="F16" s="92"/>
    </row>
    <row r="17" spans="1:6" ht="18" customHeight="1" x14ac:dyDescent="0.25">
      <c r="A17" s="125"/>
      <c r="B17" s="128"/>
      <c r="C17" s="129"/>
      <c r="D17" s="56"/>
      <c r="E17" s="79">
        <v>0</v>
      </c>
      <c r="F17" s="92"/>
    </row>
    <row r="18" spans="1:6" ht="18" customHeight="1" x14ac:dyDescent="0.25">
      <c r="A18" s="125"/>
      <c r="B18" s="128"/>
      <c r="C18" s="129"/>
      <c r="D18" s="56"/>
      <c r="E18" s="79">
        <v>0</v>
      </c>
      <c r="F18" s="92"/>
    </row>
    <row r="19" spans="1:6" ht="18" customHeight="1" x14ac:dyDescent="0.25">
      <c r="A19" s="125"/>
      <c r="B19" s="128"/>
      <c r="C19" s="129"/>
      <c r="D19" s="56"/>
      <c r="E19" s="79">
        <v>0</v>
      </c>
      <c r="F19" s="92"/>
    </row>
    <row r="20" spans="1:6" ht="18" customHeight="1" x14ac:dyDescent="0.25">
      <c r="A20" s="125"/>
      <c r="B20" s="128"/>
      <c r="C20" s="129"/>
      <c r="D20" s="56"/>
      <c r="E20" s="79">
        <v>0</v>
      </c>
      <c r="F20" s="92"/>
    </row>
    <row r="21" spans="1:6" ht="18" customHeight="1" x14ac:dyDescent="0.25">
      <c r="A21" s="125"/>
      <c r="B21" s="128"/>
      <c r="C21" s="129"/>
      <c r="D21" s="56"/>
      <c r="E21" s="79">
        <v>0</v>
      </c>
      <c r="F21" s="92"/>
    </row>
    <row r="22" spans="1:6" ht="18" customHeight="1" x14ac:dyDescent="0.25">
      <c r="A22" s="125"/>
      <c r="B22" s="128"/>
      <c r="C22" s="129"/>
      <c r="D22" s="56"/>
      <c r="E22" s="79">
        <v>0</v>
      </c>
      <c r="F22" s="92"/>
    </row>
    <row r="23" spans="1:6" ht="18" customHeight="1" x14ac:dyDescent="0.25">
      <c r="A23" s="125"/>
      <c r="B23" s="128"/>
      <c r="C23" s="129"/>
      <c r="D23" s="56"/>
      <c r="E23" s="79">
        <v>0</v>
      </c>
      <c r="F23" s="92"/>
    </row>
    <row r="24" spans="1:6" ht="18" customHeight="1" x14ac:dyDescent="0.25">
      <c r="A24" s="125"/>
      <c r="B24" s="128"/>
      <c r="C24" s="129"/>
      <c r="D24" s="56"/>
      <c r="E24" s="79">
        <v>0</v>
      </c>
      <c r="F24" s="92"/>
    </row>
    <row r="25" spans="1:6" ht="18" customHeight="1" x14ac:dyDescent="0.25">
      <c r="A25" s="125"/>
      <c r="B25" s="128"/>
      <c r="C25" s="129"/>
      <c r="D25" s="56"/>
      <c r="E25" s="79">
        <v>0</v>
      </c>
      <c r="F25" s="92"/>
    </row>
    <row r="26" spans="1:6" ht="18" customHeight="1" thickBot="1" x14ac:dyDescent="0.3">
      <c r="A26" s="114"/>
      <c r="B26" s="130"/>
      <c r="C26" s="131"/>
      <c r="D26" s="55"/>
      <c r="E26" s="78">
        <v>0</v>
      </c>
      <c r="F26" s="93"/>
    </row>
    <row r="27" spans="1:6" ht="18" customHeight="1" x14ac:dyDescent="0.25">
      <c r="A27" s="132" t="s">
        <v>127</v>
      </c>
      <c r="B27" s="128"/>
      <c r="C27" s="129"/>
      <c r="D27" s="56"/>
      <c r="E27" s="77">
        <v>0</v>
      </c>
      <c r="F27" s="94">
        <f>SUM(E27:E36)</f>
        <v>0</v>
      </c>
    </row>
    <row r="28" spans="1:6" ht="18" customHeight="1" x14ac:dyDescent="0.25">
      <c r="A28" s="132"/>
      <c r="B28" s="128"/>
      <c r="C28" s="129"/>
      <c r="D28" s="56"/>
      <c r="E28" s="79">
        <v>0</v>
      </c>
      <c r="F28" s="92"/>
    </row>
    <row r="29" spans="1:6" ht="18" customHeight="1" x14ac:dyDescent="0.25">
      <c r="A29" s="132"/>
      <c r="B29" s="128"/>
      <c r="C29" s="129"/>
      <c r="D29" s="56"/>
      <c r="E29" s="79">
        <v>0</v>
      </c>
      <c r="F29" s="92"/>
    </row>
    <row r="30" spans="1:6" ht="18" customHeight="1" x14ac:dyDescent="0.25">
      <c r="A30" s="132"/>
      <c r="B30" s="128"/>
      <c r="C30" s="129"/>
      <c r="D30" s="56"/>
      <c r="E30" s="79">
        <v>0</v>
      </c>
      <c r="F30" s="92"/>
    </row>
    <row r="31" spans="1:6" ht="18" customHeight="1" x14ac:dyDescent="0.25">
      <c r="A31" s="132"/>
      <c r="B31" s="128"/>
      <c r="C31" s="129"/>
      <c r="D31" s="56"/>
      <c r="E31" s="79">
        <v>0</v>
      </c>
      <c r="F31" s="92"/>
    </row>
    <row r="32" spans="1:6" ht="18" customHeight="1" x14ac:dyDescent="0.25">
      <c r="A32" s="132"/>
      <c r="B32" s="128"/>
      <c r="C32" s="129"/>
      <c r="D32" s="56"/>
      <c r="E32" s="79">
        <v>0</v>
      </c>
      <c r="F32" s="92"/>
    </row>
    <row r="33" spans="1:6" ht="18" customHeight="1" x14ac:dyDescent="0.25">
      <c r="A33" s="132"/>
      <c r="B33" s="128"/>
      <c r="C33" s="129"/>
      <c r="D33" s="56"/>
      <c r="E33" s="79">
        <v>0</v>
      </c>
      <c r="F33" s="92"/>
    </row>
    <row r="34" spans="1:6" ht="18" customHeight="1" x14ac:dyDescent="0.25">
      <c r="A34" s="132"/>
      <c r="B34" s="128"/>
      <c r="C34" s="129"/>
      <c r="D34" s="56"/>
      <c r="E34" s="79">
        <v>0</v>
      </c>
      <c r="F34" s="92"/>
    </row>
    <row r="35" spans="1:6" ht="18" customHeight="1" x14ac:dyDescent="0.25">
      <c r="A35" s="132"/>
      <c r="B35" s="128"/>
      <c r="C35" s="129"/>
      <c r="D35" s="56"/>
      <c r="E35" s="79">
        <v>0</v>
      </c>
      <c r="F35" s="92"/>
    </row>
    <row r="36" spans="1:6" ht="18" customHeight="1" thickBot="1" x14ac:dyDescent="0.3">
      <c r="A36" s="133"/>
      <c r="B36" s="130"/>
      <c r="C36" s="131"/>
      <c r="D36" s="57"/>
      <c r="E36" s="78">
        <v>0</v>
      </c>
      <c r="F36" s="93"/>
    </row>
    <row r="37" spans="1:6" ht="18" customHeight="1" x14ac:dyDescent="0.25">
      <c r="A37" s="134" t="s">
        <v>128</v>
      </c>
      <c r="B37" s="135"/>
      <c r="C37" s="136"/>
      <c r="D37" s="56"/>
      <c r="E37" s="77">
        <v>0</v>
      </c>
      <c r="F37" s="91">
        <f>SUM(E37:E46)</f>
        <v>0</v>
      </c>
    </row>
    <row r="38" spans="1:6" ht="18" customHeight="1" x14ac:dyDescent="0.25">
      <c r="A38" s="132"/>
      <c r="B38" s="137"/>
      <c r="C38" s="138"/>
      <c r="D38" s="56"/>
      <c r="E38" s="79">
        <v>0</v>
      </c>
      <c r="F38" s="92"/>
    </row>
    <row r="39" spans="1:6" ht="18" customHeight="1" x14ac:dyDescent="0.25">
      <c r="A39" s="132"/>
      <c r="B39" s="137"/>
      <c r="C39" s="138"/>
      <c r="D39" s="56"/>
      <c r="E39" s="79">
        <v>0</v>
      </c>
      <c r="F39" s="92"/>
    </row>
    <row r="40" spans="1:6" ht="18" customHeight="1" x14ac:dyDescent="0.25">
      <c r="A40" s="132"/>
      <c r="B40" s="137"/>
      <c r="C40" s="138"/>
      <c r="D40" s="56"/>
      <c r="E40" s="79">
        <v>0</v>
      </c>
      <c r="F40" s="92"/>
    </row>
    <row r="41" spans="1:6" ht="18" customHeight="1" x14ac:dyDescent="0.25">
      <c r="A41" s="132"/>
      <c r="B41" s="137"/>
      <c r="C41" s="138"/>
      <c r="D41" s="56"/>
      <c r="E41" s="79">
        <v>0</v>
      </c>
      <c r="F41" s="92"/>
    </row>
    <row r="42" spans="1:6" ht="18" customHeight="1" x14ac:dyDescent="0.25">
      <c r="A42" s="132"/>
      <c r="B42" s="137"/>
      <c r="C42" s="138"/>
      <c r="D42" s="56"/>
      <c r="E42" s="79">
        <v>0</v>
      </c>
      <c r="F42" s="92"/>
    </row>
    <row r="43" spans="1:6" ht="18" customHeight="1" x14ac:dyDescent="0.25">
      <c r="A43" s="132"/>
      <c r="B43" s="137"/>
      <c r="C43" s="138"/>
      <c r="D43" s="56"/>
      <c r="E43" s="79">
        <v>0</v>
      </c>
      <c r="F43" s="92"/>
    </row>
    <row r="44" spans="1:6" ht="18" customHeight="1" x14ac:dyDescent="0.25">
      <c r="A44" s="132"/>
      <c r="B44" s="137"/>
      <c r="C44" s="138"/>
      <c r="D44" s="56"/>
      <c r="E44" s="79">
        <v>0</v>
      </c>
      <c r="F44" s="92"/>
    </row>
    <row r="45" spans="1:6" ht="18" customHeight="1" x14ac:dyDescent="0.25">
      <c r="A45" s="132"/>
      <c r="B45" s="137"/>
      <c r="C45" s="138"/>
      <c r="D45" s="56"/>
      <c r="E45" s="79">
        <v>0</v>
      </c>
      <c r="F45" s="92"/>
    </row>
    <row r="46" spans="1:6" ht="18" customHeight="1" thickBot="1" x14ac:dyDescent="0.3">
      <c r="A46" s="133"/>
      <c r="B46" s="139"/>
      <c r="C46" s="140"/>
      <c r="D46" s="57"/>
      <c r="E46" s="78">
        <v>0</v>
      </c>
      <c r="F46" s="93"/>
    </row>
    <row r="47" spans="1:6" ht="18" customHeight="1" x14ac:dyDescent="0.25">
      <c r="A47" s="134" t="s">
        <v>129</v>
      </c>
      <c r="B47" s="135"/>
      <c r="C47" s="136"/>
      <c r="D47" s="56"/>
      <c r="E47" s="77">
        <v>0</v>
      </c>
      <c r="F47" s="91">
        <f>SUM(E47:E56)</f>
        <v>0</v>
      </c>
    </row>
    <row r="48" spans="1:6" ht="18" customHeight="1" x14ac:dyDescent="0.25">
      <c r="A48" s="132"/>
      <c r="B48" s="137"/>
      <c r="C48" s="138"/>
      <c r="D48" s="56"/>
      <c r="E48" s="79">
        <v>0</v>
      </c>
      <c r="F48" s="92"/>
    </row>
    <row r="49" spans="1:6" ht="18" customHeight="1" x14ac:dyDescent="0.25">
      <c r="A49" s="132"/>
      <c r="B49" s="137"/>
      <c r="C49" s="138"/>
      <c r="D49" s="56"/>
      <c r="E49" s="79">
        <v>0</v>
      </c>
      <c r="F49" s="92"/>
    </row>
    <row r="50" spans="1:6" ht="18" customHeight="1" x14ac:dyDescent="0.25">
      <c r="A50" s="132"/>
      <c r="B50" s="137"/>
      <c r="C50" s="138"/>
      <c r="D50" s="56"/>
      <c r="E50" s="79">
        <v>0</v>
      </c>
      <c r="F50" s="92"/>
    </row>
    <row r="51" spans="1:6" ht="18" customHeight="1" x14ac:dyDescent="0.25">
      <c r="A51" s="132"/>
      <c r="B51" s="137"/>
      <c r="C51" s="138"/>
      <c r="D51" s="56"/>
      <c r="E51" s="79">
        <v>0</v>
      </c>
      <c r="F51" s="92"/>
    </row>
    <row r="52" spans="1:6" ht="18" customHeight="1" x14ac:dyDescent="0.25">
      <c r="A52" s="132"/>
      <c r="B52" s="137"/>
      <c r="C52" s="138"/>
      <c r="D52" s="56"/>
      <c r="E52" s="79">
        <v>0</v>
      </c>
      <c r="F52" s="92"/>
    </row>
    <row r="53" spans="1:6" ht="18" customHeight="1" x14ac:dyDescent="0.25">
      <c r="A53" s="132"/>
      <c r="B53" s="137"/>
      <c r="C53" s="138"/>
      <c r="D53" s="56"/>
      <c r="E53" s="79">
        <v>0</v>
      </c>
      <c r="F53" s="92"/>
    </row>
    <row r="54" spans="1:6" ht="18" customHeight="1" x14ac:dyDescent="0.25">
      <c r="A54" s="132"/>
      <c r="B54" s="137"/>
      <c r="C54" s="138"/>
      <c r="D54" s="56"/>
      <c r="E54" s="79">
        <v>0</v>
      </c>
      <c r="F54" s="92"/>
    </row>
    <row r="55" spans="1:6" ht="18" customHeight="1" x14ac:dyDescent="0.25">
      <c r="A55" s="132"/>
      <c r="B55" s="137"/>
      <c r="C55" s="138"/>
      <c r="D55" s="56"/>
      <c r="E55" s="79">
        <v>0</v>
      </c>
      <c r="F55" s="92"/>
    </row>
    <row r="56" spans="1:6" ht="18" customHeight="1" thickBot="1" x14ac:dyDescent="0.3">
      <c r="A56" s="133"/>
      <c r="B56" s="139"/>
      <c r="C56" s="140"/>
      <c r="D56" s="57"/>
      <c r="E56" s="78">
        <v>0</v>
      </c>
      <c r="F56" s="93"/>
    </row>
    <row r="57" spans="1:6" ht="18" customHeight="1" x14ac:dyDescent="0.25">
      <c r="A57" s="134" t="s">
        <v>130</v>
      </c>
      <c r="B57" s="126"/>
      <c r="C57" s="127"/>
      <c r="D57" s="56"/>
      <c r="E57" s="77">
        <v>0</v>
      </c>
      <c r="F57" s="91">
        <f>SUM(E57:E74)</f>
        <v>0</v>
      </c>
    </row>
    <row r="58" spans="1:6" ht="18" customHeight="1" x14ac:dyDescent="0.25">
      <c r="A58" s="132"/>
      <c r="B58" s="128"/>
      <c r="C58" s="129"/>
      <c r="D58" s="56"/>
      <c r="E58" s="79">
        <v>0</v>
      </c>
      <c r="F58" s="92"/>
    </row>
    <row r="59" spans="1:6" ht="18" customHeight="1" x14ac:dyDescent="0.25">
      <c r="A59" s="132"/>
      <c r="B59" s="128"/>
      <c r="C59" s="129"/>
      <c r="D59" s="56"/>
      <c r="E59" s="79">
        <v>0</v>
      </c>
      <c r="F59" s="92"/>
    </row>
    <row r="60" spans="1:6" ht="18" customHeight="1" x14ac:dyDescent="0.25">
      <c r="A60" s="132"/>
      <c r="B60" s="128"/>
      <c r="C60" s="129"/>
      <c r="D60" s="56"/>
      <c r="E60" s="79">
        <v>0</v>
      </c>
      <c r="F60" s="92"/>
    </row>
    <row r="61" spans="1:6" ht="18" customHeight="1" x14ac:dyDescent="0.25">
      <c r="A61" s="132"/>
      <c r="B61" s="128"/>
      <c r="C61" s="129"/>
      <c r="D61" s="56"/>
      <c r="E61" s="79">
        <v>0</v>
      </c>
      <c r="F61" s="92"/>
    </row>
    <row r="62" spans="1:6" ht="18" customHeight="1" x14ac:dyDescent="0.25">
      <c r="A62" s="132"/>
      <c r="B62" s="128"/>
      <c r="C62" s="129"/>
      <c r="D62" s="56"/>
      <c r="E62" s="79">
        <v>0</v>
      </c>
      <c r="F62" s="92"/>
    </row>
    <row r="63" spans="1:6" ht="18" customHeight="1" x14ac:dyDescent="0.25">
      <c r="A63" s="132"/>
      <c r="B63" s="128"/>
      <c r="C63" s="129"/>
      <c r="D63" s="56"/>
      <c r="E63" s="79">
        <v>0</v>
      </c>
      <c r="F63" s="92"/>
    </row>
    <row r="64" spans="1:6" ht="18" customHeight="1" x14ac:dyDescent="0.25">
      <c r="A64" s="132"/>
      <c r="B64" s="128"/>
      <c r="C64" s="129"/>
      <c r="D64" s="56"/>
      <c r="E64" s="79">
        <v>0</v>
      </c>
      <c r="F64" s="92"/>
    </row>
    <row r="65" spans="1:6" ht="18" customHeight="1" x14ac:dyDescent="0.25">
      <c r="A65" s="132"/>
      <c r="B65" s="128"/>
      <c r="C65" s="129"/>
      <c r="D65" s="56"/>
      <c r="E65" s="79">
        <v>0</v>
      </c>
      <c r="F65" s="92"/>
    </row>
    <row r="66" spans="1:6" ht="18" customHeight="1" x14ac:dyDescent="0.25">
      <c r="A66" s="132"/>
      <c r="B66" s="128"/>
      <c r="C66" s="129"/>
      <c r="D66" s="56"/>
      <c r="E66" s="79">
        <v>0</v>
      </c>
      <c r="F66" s="92"/>
    </row>
    <row r="67" spans="1:6" ht="18" customHeight="1" x14ac:dyDescent="0.25">
      <c r="A67" s="132"/>
      <c r="B67" s="128"/>
      <c r="C67" s="129"/>
      <c r="D67" s="56"/>
      <c r="E67" s="79">
        <v>0</v>
      </c>
      <c r="F67" s="92"/>
    </row>
    <row r="68" spans="1:6" ht="18" customHeight="1" x14ac:dyDescent="0.25">
      <c r="A68" s="132"/>
      <c r="B68" s="128"/>
      <c r="C68" s="129"/>
      <c r="D68" s="56"/>
      <c r="E68" s="79">
        <v>0</v>
      </c>
      <c r="F68" s="92"/>
    </row>
    <row r="69" spans="1:6" ht="18" customHeight="1" x14ac:dyDescent="0.25">
      <c r="A69" s="132"/>
      <c r="B69" s="128"/>
      <c r="C69" s="129"/>
      <c r="D69" s="56"/>
      <c r="E69" s="79">
        <v>0</v>
      </c>
      <c r="F69" s="92"/>
    </row>
    <row r="70" spans="1:6" ht="18" customHeight="1" x14ac:dyDescent="0.25">
      <c r="A70" s="132"/>
      <c r="B70" s="128"/>
      <c r="C70" s="129"/>
      <c r="D70" s="56"/>
      <c r="E70" s="79">
        <v>0</v>
      </c>
      <c r="F70" s="92"/>
    </row>
    <row r="71" spans="1:6" ht="18" customHeight="1" x14ac:dyDescent="0.25">
      <c r="A71" s="132"/>
      <c r="B71" s="128"/>
      <c r="C71" s="129"/>
      <c r="D71" s="56"/>
      <c r="E71" s="79">
        <v>0</v>
      </c>
      <c r="F71" s="92"/>
    </row>
    <row r="72" spans="1:6" ht="18" customHeight="1" x14ac:dyDescent="0.25">
      <c r="A72" s="132"/>
      <c r="B72" s="128"/>
      <c r="C72" s="129"/>
      <c r="D72" s="56"/>
      <c r="E72" s="79">
        <v>0</v>
      </c>
      <c r="F72" s="92"/>
    </row>
    <row r="73" spans="1:6" ht="18" customHeight="1" x14ac:dyDescent="0.25">
      <c r="A73" s="132"/>
      <c r="B73" s="128"/>
      <c r="C73" s="129"/>
      <c r="D73" s="56"/>
      <c r="E73" s="79">
        <v>0</v>
      </c>
      <c r="F73" s="92"/>
    </row>
    <row r="74" spans="1:6" ht="18" customHeight="1" thickBot="1" x14ac:dyDescent="0.3">
      <c r="A74" s="133"/>
      <c r="B74" s="130"/>
      <c r="C74" s="131"/>
      <c r="D74" s="57"/>
      <c r="E74" s="78">
        <v>0</v>
      </c>
      <c r="F74" s="93"/>
    </row>
    <row r="75" spans="1:6" ht="18" customHeight="1" x14ac:dyDescent="0.25">
      <c r="A75" s="113" t="s">
        <v>131</v>
      </c>
      <c r="B75" s="126"/>
      <c r="C75" s="127"/>
      <c r="D75" s="56"/>
      <c r="E75" s="77">
        <v>0</v>
      </c>
      <c r="F75" s="91">
        <f>SUM(E75:E92)</f>
        <v>0</v>
      </c>
    </row>
    <row r="76" spans="1:6" ht="18" customHeight="1" x14ac:dyDescent="0.25">
      <c r="A76" s="125"/>
      <c r="B76" s="128"/>
      <c r="C76" s="129"/>
      <c r="D76" s="56"/>
      <c r="E76" s="79">
        <v>0</v>
      </c>
      <c r="F76" s="92"/>
    </row>
    <row r="77" spans="1:6" ht="18" customHeight="1" x14ac:dyDescent="0.25">
      <c r="A77" s="125"/>
      <c r="B77" s="128"/>
      <c r="C77" s="129"/>
      <c r="D77" s="56"/>
      <c r="E77" s="79">
        <v>0</v>
      </c>
      <c r="F77" s="92"/>
    </row>
    <row r="78" spans="1:6" ht="18" customHeight="1" x14ac:dyDescent="0.25">
      <c r="A78" s="125"/>
      <c r="B78" s="128"/>
      <c r="C78" s="129"/>
      <c r="D78" s="56"/>
      <c r="E78" s="79">
        <v>0</v>
      </c>
      <c r="F78" s="92"/>
    </row>
    <row r="79" spans="1:6" ht="18" customHeight="1" x14ac:dyDescent="0.25">
      <c r="A79" s="125"/>
      <c r="B79" s="128"/>
      <c r="C79" s="129"/>
      <c r="D79" s="56"/>
      <c r="E79" s="79">
        <v>0</v>
      </c>
      <c r="F79" s="92"/>
    </row>
    <row r="80" spans="1:6" ht="18" customHeight="1" x14ac:dyDescent="0.25">
      <c r="A80" s="125"/>
      <c r="B80" s="128"/>
      <c r="C80" s="129"/>
      <c r="D80" s="56"/>
      <c r="E80" s="79">
        <v>0</v>
      </c>
      <c r="F80" s="92"/>
    </row>
    <row r="81" spans="1:6" ht="18" customHeight="1" x14ac:dyDescent="0.25">
      <c r="A81" s="125"/>
      <c r="B81" s="128"/>
      <c r="C81" s="129"/>
      <c r="D81" s="56"/>
      <c r="E81" s="79">
        <v>0</v>
      </c>
      <c r="F81" s="92"/>
    </row>
    <row r="82" spans="1:6" ht="18" customHeight="1" x14ac:dyDescent="0.25">
      <c r="A82" s="125"/>
      <c r="B82" s="128"/>
      <c r="C82" s="129"/>
      <c r="D82" s="56"/>
      <c r="E82" s="79">
        <v>0</v>
      </c>
      <c r="F82" s="92"/>
    </row>
    <row r="83" spans="1:6" ht="18" customHeight="1" x14ac:dyDescent="0.25">
      <c r="A83" s="125"/>
      <c r="B83" s="128"/>
      <c r="C83" s="129"/>
      <c r="D83" s="56"/>
      <c r="E83" s="79">
        <v>0</v>
      </c>
      <c r="F83" s="92"/>
    </row>
    <row r="84" spans="1:6" ht="18" customHeight="1" x14ac:dyDescent="0.25">
      <c r="A84" s="125"/>
      <c r="B84" s="128"/>
      <c r="C84" s="129"/>
      <c r="D84" s="56"/>
      <c r="E84" s="79">
        <v>0</v>
      </c>
      <c r="F84" s="92"/>
    </row>
    <row r="85" spans="1:6" ht="18" customHeight="1" x14ac:dyDescent="0.25">
      <c r="A85" s="125"/>
      <c r="B85" s="128"/>
      <c r="C85" s="129"/>
      <c r="D85" s="56"/>
      <c r="E85" s="79">
        <v>0</v>
      </c>
      <c r="F85" s="92"/>
    </row>
    <row r="86" spans="1:6" ht="18" customHeight="1" x14ac:dyDescent="0.25">
      <c r="A86" s="125"/>
      <c r="B86" s="128"/>
      <c r="C86" s="129"/>
      <c r="D86" s="56"/>
      <c r="E86" s="79">
        <v>0</v>
      </c>
      <c r="F86" s="92"/>
    </row>
    <row r="87" spans="1:6" ht="18" customHeight="1" x14ac:dyDescent="0.25">
      <c r="A87" s="125"/>
      <c r="B87" s="128"/>
      <c r="C87" s="129"/>
      <c r="D87" s="56"/>
      <c r="E87" s="79">
        <v>0</v>
      </c>
      <c r="F87" s="92"/>
    </row>
    <row r="88" spans="1:6" ht="18" customHeight="1" x14ac:dyDescent="0.25">
      <c r="A88" s="125"/>
      <c r="B88" s="128"/>
      <c r="C88" s="129"/>
      <c r="D88" s="56"/>
      <c r="E88" s="79">
        <v>0</v>
      </c>
      <c r="F88" s="92"/>
    </row>
    <row r="89" spans="1:6" ht="18" customHeight="1" x14ac:dyDescent="0.25">
      <c r="A89" s="125"/>
      <c r="B89" s="128"/>
      <c r="C89" s="129"/>
      <c r="D89" s="56"/>
      <c r="E89" s="79">
        <v>0</v>
      </c>
      <c r="F89" s="92"/>
    </row>
    <row r="90" spans="1:6" ht="18" customHeight="1" x14ac:dyDescent="0.25">
      <c r="A90" s="125"/>
      <c r="B90" s="128"/>
      <c r="C90" s="129"/>
      <c r="D90" s="56"/>
      <c r="E90" s="79">
        <v>0</v>
      </c>
      <c r="F90" s="92"/>
    </row>
    <row r="91" spans="1:6" ht="18" customHeight="1" x14ac:dyDescent="0.25">
      <c r="A91" s="125"/>
      <c r="B91" s="128"/>
      <c r="C91" s="129"/>
      <c r="D91" s="56"/>
      <c r="E91" s="79">
        <v>0</v>
      </c>
      <c r="F91" s="92"/>
    </row>
    <row r="92" spans="1:6" ht="18" customHeight="1" thickBot="1" x14ac:dyDescent="0.3">
      <c r="A92" s="114"/>
      <c r="B92" s="130"/>
      <c r="C92" s="131"/>
      <c r="D92" s="57"/>
      <c r="E92" s="78">
        <v>0</v>
      </c>
      <c r="F92" s="93"/>
    </row>
    <row r="93" spans="1:6" ht="18" customHeight="1" x14ac:dyDescent="0.25">
      <c r="A93" s="113" t="s">
        <v>132</v>
      </c>
      <c r="B93" s="126"/>
      <c r="C93" s="127"/>
      <c r="D93" s="56"/>
      <c r="E93" s="77">
        <v>0</v>
      </c>
      <c r="F93" s="91">
        <f>SUM(E93:E102)</f>
        <v>0</v>
      </c>
    </row>
    <row r="94" spans="1:6" ht="18" customHeight="1" x14ac:dyDescent="0.25">
      <c r="A94" s="125"/>
      <c r="B94" s="128"/>
      <c r="C94" s="129"/>
      <c r="D94" s="56"/>
      <c r="E94" s="79">
        <v>0</v>
      </c>
      <c r="F94" s="92"/>
    </row>
    <row r="95" spans="1:6" ht="18" customHeight="1" x14ac:dyDescent="0.25">
      <c r="A95" s="125"/>
      <c r="B95" s="128"/>
      <c r="C95" s="129"/>
      <c r="D95" s="56"/>
      <c r="E95" s="79">
        <v>0</v>
      </c>
      <c r="F95" s="92"/>
    </row>
    <row r="96" spans="1:6" ht="18" customHeight="1" x14ac:dyDescent="0.25">
      <c r="A96" s="125"/>
      <c r="B96" s="128"/>
      <c r="C96" s="129"/>
      <c r="D96" s="56"/>
      <c r="E96" s="79">
        <v>0</v>
      </c>
      <c r="F96" s="92"/>
    </row>
    <row r="97" spans="1:6" ht="18" customHeight="1" x14ac:dyDescent="0.25">
      <c r="A97" s="125"/>
      <c r="B97" s="128"/>
      <c r="C97" s="129"/>
      <c r="D97" s="56"/>
      <c r="E97" s="79">
        <v>0</v>
      </c>
      <c r="F97" s="92"/>
    </row>
    <row r="98" spans="1:6" ht="18" customHeight="1" x14ac:dyDescent="0.25">
      <c r="A98" s="125"/>
      <c r="B98" s="128"/>
      <c r="C98" s="129"/>
      <c r="D98" s="56"/>
      <c r="E98" s="79">
        <v>0</v>
      </c>
      <c r="F98" s="92"/>
    </row>
    <row r="99" spans="1:6" ht="18" customHeight="1" x14ac:dyDescent="0.25">
      <c r="A99" s="125"/>
      <c r="B99" s="128"/>
      <c r="C99" s="129"/>
      <c r="D99" s="56"/>
      <c r="E99" s="79">
        <v>0</v>
      </c>
      <c r="F99" s="92"/>
    </row>
    <row r="100" spans="1:6" ht="18" customHeight="1" x14ac:dyDescent="0.25">
      <c r="A100" s="125"/>
      <c r="B100" s="128"/>
      <c r="C100" s="129"/>
      <c r="D100" s="56"/>
      <c r="E100" s="79">
        <v>0</v>
      </c>
      <c r="F100" s="92"/>
    </row>
    <row r="101" spans="1:6" ht="18" customHeight="1" x14ac:dyDescent="0.25">
      <c r="A101" s="125"/>
      <c r="B101" s="128"/>
      <c r="C101" s="129"/>
      <c r="D101" s="56"/>
      <c r="E101" s="79">
        <v>0</v>
      </c>
      <c r="F101" s="92"/>
    </row>
    <row r="102" spans="1:6" ht="18" customHeight="1" thickBot="1" x14ac:dyDescent="0.3">
      <c r="A102" s="114"/>
      <c r="B102" s="130"/>
      <c r="C102" s="131"/>
      <c r="D102" s="57"/>
      <c r="E102" s="78">
        <v>0</v>
      </c>
      <c r="F102" s="93"/>
    </row>
    <row r="103" spans="1:6" ht="18" customHeight="1" x14ac:dyDescent="0.25">
      <c r="A103" s="113" t="s">
        <v>133</v>
      </c>
      <c r="B103" s="126"/>
      <c r="C103" s="127"/>
      <c r="D103" s="56"/>
      <c r="E103" s="77">
        <v>0</v>
      </c>
      <c r="F103" s="91">
        <f>SUM(E103:E112)</f>
        <v>0</v>
      </c>
    </row>
    <row r="104" spans="1:6" ht="18" customHeight="1" x14ac:dyDescent="0.25">
      <c r="A104" s="125"/>
      <c r="B104" s="128"/>
      <c r="C104" s="129"/>
      <c r="D104" s="56"/>
      <c r="E104" s="79">
        <v>0</v>
      </c>
      <c r="F104" s="92"/>
    </row>
    <row r="105" spans="1:6" ht="18" customHeight="1" x14ac:dyDescent="0.25">
      <c r="A105" s="125"/>
      <c r="B105" s="128"/>
      <c r="C105" s="129"/>
      <c r="D105" s="56"/>
      <c r="E105" s="79">
        <v>0</v>
      </c>
      <c r="F105" s="92"/>
    </row>
    <row r="106" spans="1:6" ht="18" customHeight="1" x14ac:dyDescent="0.25">
      <c r="A106" s="125"/>
      <c r="B106" s="128"/>
      <c r="C106" s="129"/>
      <c r="D106" s="56"/>
      <c r="E106" s="79">
        <v>0</v>
      </c>
      <c r="F106" s="92"/>
    </row>
    <row r="107" spans="1:6" ht="18" customHeight="1" x14ac:dyDescent="0.25">
      <c r="A107" s="125"/>
      <c r="B107" s="128"/>
      <c r="C107" s="129"/>
      <c r="D107" s="56"/>
      <c r="E107" s="79">
        <v>0</v>
      </c>
      <c r="F107" s="92"/>
    </row>
    <row r="108" spans="1:6" ht="18" customHeight="1" x14ac:dyDescent="0.25">
      <c r="A108" s="125"/>
      <c r="B108" s="128"/>
      <c r="C108" s="129"/>
      <c r="D108" s="56"/>
      <c r="E108" s="79">
        <v>0</v>
      </c>
      <c r="F108" s="92"/>
    </row>
    <row r="109" spans="1:6" ht="18" customHeight="1" x14ac:dyDescent="0.25">
      <c r="A109" s="125"/>
      <c r="B109" s="128"/>
      <c r="C109" s="129"/>
      <c r="D109" s="56"/>
      <c r="E109" s="79">
        <v>0</v>
      </c>
      <c r="F109" s="92"/>
    </row>
    <row r="110" spans="1:6" ht="18" customHeight="1" x14ac:dyDescent="0.25">
      <c r="A110" s="125"/>
      <c r="B110" s="128"/>
      <c r="C110" s="129"/>
      <c r="D110" s="56"/>
      <c r="E110" s="79">
        <v>0</v>
      </c>
      <c r="F110" s="92"/>
    </row>
    <row r="111" spans="1:6" ht="18" customHeight="1" x14ac:dyDescent="0.25">
      <c r="A111" s="125"/>
      <c r="B111" s="128"/>
      <c r="C111" s="129"/>
      <c r="D111" s="56"/>
      <c r="E111" s="79">
        <v>0</v>
      </c>
      <c r="F111" s="92"/>
    </row>
    <row r="112" spans="1:6" ht="18" customHeight="1" thickBot="1" x14ac:dyDescent="0.3">
      <c r="A112" s="114"/>
      <c r="B112" s="130"/>
      <c r="C112" s="131"/>
      <c r="D112" s="57"/>
      <c r="E112" s="78">
        <v>0</v>
      </c>
      <c r="F112" s="93"/>
    </row>
    <row r="113" spans="1:6" ht="18" customHeight="1" x14ac:dyDescent="0.25">
      <c r="A113" s="134" t="s">
        <v>134</v>
      </c>
      <c r="B113" s="126"/>
      <c r="C113" s="127"/>
      <c r="D113" s="56"/>
      <c r="E113" s="77">
        <v>0</v>
      </c>
      <c r="F113" s="91">
        <f t="shared" ref="F113" si="0">SUM(E113:E122)</f>
        <v>0</v>
      </c>
    </row>
    <row r="114" spans="1:6" ht="18" customHeight="1" x14ac:dyDescent="0.25">
      <c r="A114" s="132"/>
      <c r="B114" s="128"/>
      <c r="C114" s="129"/>
      <c r="D114" s="56"/>
      <c r="E114" s="79">
        <v>0</v>
      </c>
      <c r="F114" s="92"/>
    </row>
    <row r="115" spans="1:6" ht="18" customHeight="1" x14ac:dyDescent="0.25">
      <c r="A115" s="132"/>
      <c r="B115" s="128"/>
      <c r="C115" s="129"/>
      <c r="D115" s="56"/>
      <c r="E115" s="79">
        <v>0</v>
      </c>
      <c r="F115" s="92"/>
    </row>
    <row r="116" spans="1:6" ht="18" customHeight="1" x14ac:dyDescent="0.25">
      <c r="A116" s="132"/>
      <c r="B116" s="128"/>
      <c r="C116" s="129"/>
      <c r="D116" s="56"/>
      <c r="E116" s="79">
        <v>0</v>
      </c>
      <c r="F116" s="92"/>
    </row>
    <row r="117" spans="1:6" ht="18" customHeight="1" x14ac:dyDescent="0.25">
      <c r="A117" s="132"/>
      <c r="B117" s="128"/>
      <c r="C117" s="129"/>
      <c r="D117" s="56"/>
      <c r="E117" s="79">
        <v>0</v>
      </c>
      <c r="F117" s="92"/>
    </row>
    <row r="118" spans="1:6" ht="18" customHeight="1" x14ac:dyDescent="0.25">
      <c r="A118" s="132"/>
      <c r="B118" s="128"/>
      <c r="C118" s="129"/>
      <c r="D118" s="56"/>
      <c r="E118" s="79">
        <v>0</v>
      </c>
      <c r="F118" s="92"/>
    </row>
    <row r="119" spans="1:6" ht="18" customHeight="1" x14ac:dyDescent="0.25">
      <c r="A119" s="132"/>
      <c r="B119" s="128"/>
      <c r="C119" s="129"/>
      <c r="D119" s="56"/>
      <c r="E119" s="79">
        <v>0</v>
      </c>
      <c r="F119" s="92"/>
    </row>
    <row r="120" spans="1:6" ht="18" customHeight="1" x14ac:dyDescent="0.25">
      <c r="A120" s="132"/>
      <c r="B120" s="128"/>
      <c r="C120" s="129"/>
      <c r="D120" s="56"/>
      <c r="E120" s="79">
        <v>0</v>
      </c>
      <c r="F120" s="92"/>
    </row>
    <row r="121" spans="1:6" ht="18" customHeight="1" x14ac:dyDescent="0.25">
      <c r="A121" s="132"/>
      <c r="B121" s="128"/>
      <c r="C121" s="129"/>
      <c r="D121" s="56"/>
      <c r="E121" s="79">
        <v>0</v>
      </c>
      <c r="F121" s="92"/>
    </row>
    <row r="122" spans="1:6" ht="18" customHeight="1" thickBot="1" x14ac:dyDescent="0.3">
      <c r="A122" s="133"/>
      <c r="B122" s="130"/>
      <c r="C122" s="131"/>
      <c r="D122" s="57"/>
      <c r="E122" s="78">
        <v>0</v>
      </c>
      <c r="F122" s="93"/>
    </row>
    <row r="123" spans="1:6" ht="18" customHeight="1" x14ac:dyDescent="0.25">
      <c r="A123" s="113" t="s">
        <v>135</v>
      </c>
      <c r="B123" s="126"/>
      <c r="C123" s="127"/>
      <c r="D123" s="56"/>
      <c r="E123" s="77">
        <v>0</v>
      </c>
      <c r="F123" s="91">
        <f t="shared" ref="F123" si="1">SUM(E123:E140)</f>
        <v>0</v>
      </c>
    </row>
    <row r="124" spans="1:6" ht="18" customHeight="1" x14ac:dyDescent="0.25">
      <c r="A124" s="125"/>
      <c r="B124" s="128"/>
      <c r="C124" s="129"/>
      <c r="D124" s="56"/>
      <c r="E124" s="79">
        <v>0</v>
      </c>
      <c r="F124" s="92"/>
    </row>
    <row r="125" spans="1:6" ht="18" customHeight="1" x14ac:dyDescent="0.25">
      <c r="A125" s="125"/>
      <c r="B125" s="128"/>
      <c r="C125" s="129"/>
      <c r="D125" s="56"/>
      <c r="E125" s="79">
        <v>0</v>
      </c>
      <c r="F125" s="92"/>
    </row>
    <row r="126" spans="1:6" ht="18" customHeight="1" x14ac:dyDescent="0.25">
      <c r="A126" s="125"/>
      <c r="B126" s="128"/>
      <c r="C126" s="129"/>
      <c r="D126" s="56"/>
      <c r="E126" s="79">
        <v>0</v>
      </c>
      <c r="F126" s="92"/>
    </row>
    <row r="127" spans="1:6" ht="18" customHeight="1" x14ac:dyDescent="0.25">
      <c r="A127" s="125"/>
      <c r="B127" s="128"/>
      <c r="C127" s="129"/>
      <c r="D127" s="56"/>
      <c r="E127" s="79">
        <v>0</v>
      </c>
      <c r="F127" s="92"/>
    </row>
    <row r="128" spans="1:6" ht="18" customHeight="1" x14ac:dyDescent="0.25">
      <c r="A128" s="125"/>
      <c r="B128" s="128"/>
      <c r="C128" s="129"/>
      <c r="D128" s="56"/>
      <c r="E128" s="79">
        <v>0</v>
      </c>
      <c r="F128" s="92"/>
    </row>
    <row r="129" spans="1:6" ht="18" customHeight="1" x14ac:dyDescent="0.25">
      <c r="A129" s="125"/>
      <c r="B129" s="128"/>
      <c r="C129" s="129"/>
      <c r="D129" s="56"/>
      <c r="E129" s="79">
        <v>0</v>
      </c>
      <c r="F129" s="92"/>
    </row>
    <row r="130" spans="1:6" ht="18" customHeight="1" x14ac:dyDescent="0.25">
      <c r="A130" s="125"/>
      <c r="B130" s="128"/>
      <c r="C130" s="129"/>
      <c r="D130" s="56"/>
      <c r="E130" s="79">
        <v>0</v>
      </c>
      <c r="F130" s="92"/>
    </row>
    <row r="131" spans="1:6" ht="18" customHeight="1" x14ac:dyDescent="0.25">
      <c r="A131" s="125"/>
      <c r="B131" s="128"/>
      <c r="C131" s="129"/>
      <c r="D131" s="56"/>
      <c r="E131" s="79">
        <v>0</v>
      </c>
      <c r="F131" s="92"/>
    </row>
    <row r="132" spans="1:6" ht="18" customHeight="1" x14ac:dyDescent="0.25">
      <c r="A132" s="125"/>
      <c r="B132" s="128"/>
      <c r="C132" s="129"/>
      <c r="D132" s="56"/>
      <c r="E132" s="79">
        <v>0</v>
      </c>
      <c r="F132" s="92"/>
    </row>
    <row r="133" spans="1:6" ht="18" customHeight="1" x14ac:dyDescent="0.25">
      <c r="A133" s="125"/>
      <c r="B133" s="128"/>
      <c r="C133" s="129"/>
      <c r="D133" s="56"/>
      <c r="E133" s="79">
        <v>0</v>
      </c>
      <c r="F133" s="92"/>
    </row>
    <row r="134" spans="1:6" ht="18" customHeight="1" x14ac:dyDescent="0.25">
      <c r="A134" s="125"/>
      <c r="B134" s="128"/>
      <c r="C134" s="129"/>
      <c r="D134" s="56"/>
      <c r="E134" s="79">
        <v>0</v>
      </c>
      <c r="F134" s="92"/>
    </row>
    <row r="135" spans="1:6" ht="18" customHeight="1" x14ac:dyDescent="0.25">
      <c r="A135" s="125"/>
      <c r="B135" s="128"/>
      <c r="C135" s="129"/>
      <c r="D135" s="56"/>
      <c r="E135" s="79">
        <v>0</v>
      </c>
      <c r="F135" s="92"/>
    </row>
    <row r="136" spans="1:6" ht="18" customHeight="1" x14ac:dyDescent="0.25">
      <c r="A136" s="125"/>
      <c r="B136" s="128"/>
      <c r="C136" s="129"/>
      <c r="D136" s="56"/>
      <c r="E136" s="79">
        <v>0</v>
      </c>
      <c r="F136" s="92"/>
    </row>
    <row r="137" spans="1:6" ht="18" customHeight="1" x14ac:dyDescent="0.25">
      <c r="A137" s="125"/>
      <c r="B137" s="128"/>
      <c r="C137" s="129"/>
      <c r="D137" s="56"/>
      <c r="E137" s="79">
        <v>0</v>
      </c>
      <c r="F137" s="92"/>
    </row>
    <row r="138" spans="1:6" ht="18" customHeight="1" x14ac:dyDescent="0.25">
      <c r="A138" s="125"/>
      <c r="B138" s="128"/>
      <c r="C138" s="129"/>
      <c r="D138" s="56"/>
      <c r="E138" s="79">
        <v>0</v>
      </c>
      <c r="F138" s="92"/>
    </row>
    <row r="139" spans="1:6" ht="18" customHeight="1" x14ac:dyDescent="0.25">
      <c r="A139" s="125"/>
      <c r="B139" s="128"/>
      <c r="C139" s="129"/>
      <c r="D139" s="56"/>
      <c r="E139" s="79">
        <v>0</v>
      </c>
      <c r="F139" s="92"/>
    </row>
    <row r="140" spans="1:6" ht="18" customHeight="1" thickBot="1" x14ac:dyDescent="0.3">
      <c r="A140" s="114"/>
      <c r="B140" s="130"/>
      <c r="C140" s="131"/>
      <c r="D140" s="57"/>
      <c r="E140" s="78">
        <v>0</v>
      </c>
      <c r="F140" s="93"/>
    </row>
    <row r="141" spans="1:6" ht="18" customHeight="1" x14ac:dyDescent="0.25">
      <c r="A141" s="113" t="s">
        <v>136</v>
      </c>
      <c r="B141" s="126"/>
      <c r="C141" s="127"/>
      <c r="D141" s="56"/>
      <c r="E141" s="77">
        <v>0</v>
      </c>
      <c r="F141" s="91">
        <f t="shared" ref="F141" si="2">SUM(E141:E150)</f>
        <v>0</v>
      </c>
    </row>
    <row r="142" spans="1:6" ht="18" customHeight="1" x14ac:dyDescent="0.25">
      <c r="A142" s="125"/>
      <c r="B142" s="128"/>
      <c r="C142" s="129"/>
      <c r="D142" s="56"/>
      <c r="E142" s="79">
        <v>0</v>
      </c>
      <c r="F142" s="92"/>
    </row>
    <row r="143" spans="1:6" ht="18" customHeight="1" x14ac:dyDescent="0.25">
      <c r="A143" s="125"/>
      <c r="B143" s="128"/>
      <c r="C143" s="129"/>
      <c r="D143" s="56"/>
      <c r="E143" s="79">
        <v>0</v>
      </c>
      <c r="F143" s="92"/>
    </row>
    <row r="144" spans="1:6" ht="18" customHeight="1" x14ac:dyDescent="0.25">
      <c r="A144" s="125"/>
      <c r="B144" s="128"/>
      <c r="C144" s="129"/>
      <c r="D144" s="56"/>
      <c r="E144" s="79">
        <v>0</v>
      </c>
      <c r="F144" s="92"/>
    </row>
    <row r="145" spans="1:6" ht="18" customHeight="1" x14ac:dyDescent="0.25">
      <c r="A145" s="125"/>
      <c r="B145" s="128"/>
      <c r="C145" s="129"/>
      <c r="D145" s="56"/>
      <c r="E145" s="79">
        <v>0</v>
      </c>
      <c r="F145" s="92"/>
    </row>
    <row r="146" spans="1:6" ht="18" customHeight="1" x14ac:dyDescent="0.25">
      <c r="A146" s="125"/>
      <c r="B146" s="128"/>
      <c r="C146" s="129"/>
      <c r="D146" s="56"/>
      <c r="E146" s="79">
        <v>0</v>
      </c>
      <c r="F146" s="92"/>
    </row>
    <row r="147" spans="1:6" ht="18" customHeight="1" x14ac:dyDescent="0.25">
      <c r="A147" s="125"/>
      <c r="B147" s="128"/>
      <c r="C147" s="129"/>
      <c r="D147" s="56"/>
      <c r="E147" s="79">
        <v>0</v>
      </c>
      <c r="F147" s="92"/>
    </row>
    <row r="148" spans="1:6" ht="18" customHeight="1" x14ac:dyDescent="0.25">
      <c r="A148" s="125"/>
      <c r="B148" s="128"/>
      <c r="C148" s="129"/>
      <c r="D148" s="56"/>
      <c r="E148" s="79">
        <v>0</v>
      </c>
      <c r="F148" s="92"/>
    </row>
    <row r="149" spans="1:6" ht="18" customHeight="1" x14ac:dyDescent="0.25">
      <c r="A149" s="125"/>
      <c r="B149" s="128"/>
      <c r="C149" s="129"/>
      <c r="D149" s="56"/>
      <c r="E149" s="79">
        <v>0</v>
      </c>
      <c r="F149" s="92"/>
    </row>
    <row r="150" spans="1:6" ht="18" customHeight="1" thickBot="1" x14ac:dyDescent="0.3">
      <c r="A150" s="114"/>
      <c r="B150" s="130"/>
      <c r="C150" s="131"/>
      <c r="D150" s="57"/>
      <c r="E150" s="78">
        <v>0</v>
      </c>
      <c r="F150" s="93"/>
    </row>
    <row r="151" spans="1:6" ht="18" customHeight="1" x14ac:dyDescent="0.25">
      <c r="A151" s="113" t="s">
        <v>137</v>
      </c>
      <c r="B151" s="126"/>
      <c r="C151" s="127"/>
      <c r="D151" s="56"/>
      <c r="E151" s="77">
        <v>0</v>
      </c>
      <c r="F151" s="91">
        <f t="shared" ref="F151" si="3">SUM(E151:E168)</f>
        <v>0</v>
      </c>
    </row>
    <row r="152" spans="1:6" ht="18" customHeight="1" x14ac:dyDescent="0.25">
      <c r="A152" s="125"/>
      <c r="B152" s="128"/>
      <c r="C152" s="129"/>
      <c r="D152" s="56"/>
      <c r="E152" s="79">
        <v>0</v>
      </c>
      <c r="F152" s="92"/>
    </row>
    <row r="153" spans="1:6" ht="18" customHeight="1" x14ac:dyDescent="0.25">
      <c r="A153" s="125"/>
      <c r="B153" s="128"/>
      <c r="C153" s="129"/>
      <c r="D153" s="56"/>
      <c r="E153" s="79">
        <v>0</v>
      </c>
      <c r="F153" s="92"/>
    </row>
    <row r="154" spans="1:6" ht="18" customHeight="1" x14ac:dyDescent="0.25">
      <c r="A154" s="125"/>
      <c r="B154" s="128"/>
      <c r="C154" s="129"/>
      <c r="D154" s="56"/>
      <c r="E154" s="79">
        <v>0</v>
      </c>
      <c r="F154" s="92"/>
    </row>
    <row r="155" spans="1:6" ht="18" customHeight="1" x14ac:dyDescent="0.25">
      <c r="A155" s="125"/>
      <c r="B155" s="128"/>
      <c r="C155" s="129"/>
      <c r="D155" s="56"/>
      <c r="E155" s="79">
        <v>0</v>
      </c>
      <c r="F155" s="92"/>
    </row>
    <row r="156" spans="1:6" ht="18" customHeight="1" x14ac:dyDescent="0.25">
      <c r="A156" s="125"/>
      <c r="B156" s="128"/>
      <c r="C156" s="129"/>
      <c r="D156" s="56"/>
      <c r="E156" s="79">
        <v>0</v>
      </c>
      <c r="F156" s="92"/>
    </row>
    <row r="157" spans="1:6" ht="18" customHeight="1" x14ac:dyDescent="0.25">
      <c r="A157" s="125"/>
      <c r="B157" s="128"/>
      <c r="C157" s="129"/>
      <c r="D157" s="56"/>
      <c r="E157" s="79">
        <v>0</v>
      </c>
      <c r="F157" s="92"/>
    </row>
    <row r="158" spans="1:6" ht="18" customHeight="1" x14ac:dyDescent="0.25">
      <c r="A158" s="125"/>
      <c r="B158" s="128"/>
      <c r="C158" s="129"/>
      <c r="D158" s="56"/>
      <c r="E158" s="79">
        <v>0</v>
      </c>
      <c r="F158" s="92"/>
    </row>
    <row r="159" spans="1:6" ht="18" customHeight="1" x14ac:dyDescent="0.25">
      <c r="A159" s="125"/>
      <c r="B159" s="128"/>
      <c r="C159" s="129"/>
      <c r="D159" s="56"/>
      <c r="E159" s="79">
        <v>0</v>
      </c>
      <c r="F159" s="92"/>
    </row>
    <row r="160" spans="1:6" ht="18" customHeight="1" x14ac:dyDescent="0.25">
      <c r="A160" s="125"/>
      <c r="B160" s="128"/>
      <c r="C160" s="129"/>
      <c r="D160" s="56"/>
      <c r="E160" s="79">
        <v>0</v>
      </c>
      <c r="F160" s="92"/>
    </row>
    <row r="161" spans="1:6" ht="18" customHeight="1" x14ac:dyDescent="0.25">
      <c r="A161" s="125"/>
      <c r="B161" s="128"/>
      <c r="C161" s="129"/>
      <c r="D161" s="56"/>
      <c r="E161" s="79">
        <v>0</v>
      </c>
      <c r="F161" s="92"/>
    </row>
    <row r="162" spans="1:6" ht="18" customHeight="1" x14ac:dyDescent="0.25">
      <c r="A162" s="125"/>
      <c r="B162" s="128"/>
      <c r="C162" s="129"/>
      <c r="D162" s="56"/>
      <c r="E162" s="79">
        <v>0</v>
      </c>
      <c r="F162" s="92"/>
    </row>
    <row r="163" spans="1:6" ht="18" customHeight="1" x14ac:dyDescent="0.25">
      <c r="A163" s="125"/>
      <c r="B163" s="128"/>
      <c r="C163" s="129"/>
      <c r="D163" s="56"/>
      <c r="E163" s="79">
        <v>0</v>
      </c>
      <c r="F163" s="92"/>
    </row>
    <row r="164" spans="1:6" ht="18" customHeight="1" x14ac:dyDescent="0.25">
      <c r="A164" s="125"/>
      <c r="B164" s="128"/>
      <c r="C164" s="129"/>
      <c r="D164" s="56"/>
      <c r="E164" s="79">
        <v>0</v>
      </c>
      <c r="F164" s="92"/>
    </row>
    <row r="165" spans="1:6" ht="18" customHeight="1" x14ac:dyDescent="0.25">
      <c r="A165" s="125"/>
      <c r="B165" s="128"/>
      <c r="C165" s="129"/>
      <c r="D165" s="56"/>
      <c r="E165" s="79">
        <v>0</v>
      </c>
      <c r="F165" s="92"/>
    </row>
    <row r="166" spans="1:6" ht="18" customHeight="1" x14ac:dyDescent="0.25">
      <c r="A166" s="125"/>
      <c r="B166" s="128"/>
      <c r="C166" s="129"/>
      <c r="D166" s="56"/>
      <c r="E166" s="79">
        <v>0</v>
      </c>
      <c r="F166" s="92"/>
    </row>
    <row r="167" spans="1:6" ht="18" customHeight="1" x14ac:dyDescent="0.25">
      <c r="A167" s="125"/>
      <c r="B167" s="128"/>
      <c r="C167" s="129"/>
      <c r="D167" s="56"/>
      <c r="E167" s="79">
        <v>0</v>
      </c>
      <c r="F167" s="92"/>
    </row>
    <row r="168" spans="1:6" ht="18" customHeight="1" thickBot="1" x14ac:dyDescent="0.3">
      <c r="A168" s="114"/>
      <c r="B168" s="130"/>
      <c r="C168" s="131"/>
      <c r="D168" s="57"/>
      <c r="E168" s="78">
        <v>0</v>
      </c>
      <c r="F168" s="93"/>
    </row>
    <row r="169" spans="1:6" ht="18" customHeight="1" x14ac:dyDescent="0.25">
      <c r="A169" s="113" t="s">
        <v>138</v>
      </c>
      <c r="B169" s="135"/>
      <c r="C169" s="136"/>
      <c r="D169" s="56"/>
      <c r="E169" s="77">
        <v>0</v>
      </c>
      <c r="F169" s="91">
        <f t="shared" ref="F169:F227" si="4">SUM(E169:E178)</f>
        <v>0</v>
      </c>
    </row>
    <row r="170" spans="1:6" ht="18" customHeight="1" x14ac:dyDescent="0.25">
      <c r="A170" s="125"/>
      <c r="B170" s="137"/>
      <c r="C170" s="138"/>
      <c r="D170" s="56"/>
      <c r="E170" s="79">
        <v>0</v>
      </c>
      <c r="F170" s="92"/>
    </row>
    <row r="171" spans="1:6" ht="18" customHeight="1" x14ac:dyDescent="0.25">
      <c r="A171" s="125"/>
      <c r="B171" s="137"/>
      <c r="C171" s="138"/>
      <c r="D171" s="56"/>
      <c r="E171" s="79">
        <v>0</v>
      </c>
      <c r="F171" s="92"/>
    </row>
    <row r="172" spans="1:6" ht="18" customHeight="1" x14ac:dyDescent="0.25">
      <c r="A172" s="125"/>
      <c r="B172" s="137"/>
      <c r="C172" s="138"/>
      <c r="D172" s="56"/>
      <c r="E172" s="79">
        <v>0</v>
      </c>
      <c r="F172" s="92"/>
    </row>
    <row r="173" spans="1:6" ht="18" customHeight="1" x14ac:dyDescent="0.25">
      <c r="A173" s="125"/>
      <c r="B173" s="137"/>
      <c r="C173" s="138"/>
      <c r="D173" s="56"/>
      <c r="E173" s="79">
        <v>0</v>
      </c>
      <c r="F173" s="92"/>
    </row>
    <row r="174" spans="1:6" ht="18" customHeight="1" x14ac:dyDescent="0.25">
      <c r="A174" s="125"/>
      <c r="B174" s="137"/>
      <c r="C174" s="138"/>
      <c r="D174" s="56"/>
      <c r="E174" s="79">
        <v>0</v>
      </c>
      <c r="F174" s="92"/>
    </row>
    <row r="175" spans="1:6" ht="18" customHeight="1" x14ac:dyDescent="0.25">
      <c r="A175" s="125"/>
      <c r="B175" s="137"/>
      <c r="C175" s="138"/>
      <c r="D175" s="56"/>
      <c r="E175" s="79">
        <v>0</v>
      </c>
      <c r="F175" s="92"/>
    </row>
    <row r="176" spans="1:6" ht="18" customHeight="1" x14ac:dyDescent="0.25">
      <c r="A176" s="125"/>
      <c r="B176" s="137"/>
      <c r="C176" s="138"/>
      <c r="D176" s="56"/>
      <c r="E176" s="79">
        <v>0</v>
      </c>
      <c r="F176" s="92"/>
    </row>
    <row r="177" spans="1:6" ht="18" customHeight="1" x14ac:dyDescent="0.25">
      <c r="A177" s="125"/>
      <c r="B177" s="137"/>
      <c r="C177" s="138"/>
      <c r="D177" s="56"/>
      <c r="E177" s="79">
        <v>0</v>
      </c>
      <c r="F177" s="92"/>
    </row>
    <row r="178" spans="1:6" ht="18" customHeight="1" thickBot="1" x14ac:dyDescent="0.3">
      <c r="A178" s="114"/>
      <c r="B178" s="139"/>
      <c r="C178" s="140"/>
      <c r="D178" s="57"/>
      <c r="E178" s="78">
        <v>0</v>
      </c>
      <c r="F178" s="93"/>
    </row>
    <row r="179" spans="1:6" ht="18" customHeight="1" x14ac:dyDescent="0.25">
      <c r="A179" s="113" t="s">
        <v>139</v>
      </c>
      <c r="B179" s="126"/>
      <c r="C179" s="127"/>
      <c r="D179" s="56"/>
      <c r="E179" s="77">
        <v>0</v>
      </c>
      <c r="F179" s="91">
        <f>SUM(E179:E196)</f>
        <v>0</v>
      </c>
    </row>
    <row r="180" spans="1:6" ht="18" customHeight="1" x14ac:dyDescent="0.25">
      <c r="A180" s="125"/>
      <c r="B180" s="128"/>
      <c r="C180" s="129"/>
      <c r="D180" s="56"/>
      <c r="E180" s="79">
        <v>0</v>
      </c>
      <c r="F180" s="92"/>
    </row>
    <row r="181" spans="1:6" ht="18" customHeight="1" x14ac:dyDescent="0.25">
      <c r="A181" s="125"/>
      <c r="B181" s="128"/>
      <c r="C181" s="129"/>
      <c r="D181" s="56"/>
      <c r="E181" s="79">
        <v>0</v>
      </c>
      <c r="F181" s="92"/>
    </row>
    <row r="182" spans="1:6" ht="18" customHeight="1" x14ac:dyDescent="0.25">
      <c r="A182" s="125"/>
      <c r="B182" s="128"/>
      <c r="C182" s="129"/>
      <c r="D182" s="56"/>
      <c r="E182" s="79">
        <v>0</v>
      </c>
      <c r="F182" s="92"/>
    </row>
    <row r="183" spans="1:6" ht="18" customHeight="1" x14ac:dyDescent="0.25">
      <c r="A183" s="125"/>
      <c r="B183" s="128"/>
      <c r="C183" s="129"/>
      <c r="D183" s="56"/>
      <c r="E183" s="79">
        <v>0</v>
      </c>
      <c r="F183" s="92"/>
    </row>
    <row r="184" spans="1:6" ht="18" customHeight="1" x14ac:dyDescent="0.25">
      <c r="A184" s="125"/>
      <c r="B184" s="128"/>
      <c r="C184" s="129"/>
      <c r="D184" s="56"/>
      <c r="E184" s="79">
        <v>0</v>
      </c>
      <c r="F184" s="92"/>
    </row>
    <row r="185" spans="1:6" ht="18" customHeight="1" x14ac:dyDescent="0.25">
      <c r="A185" s="125"/>
      <c r="B185" s="128"/>
      <c r="C185" s="129"/>
      <c r="D185" s="56"/>
      <c r="E185" s="79">
        <v>0</v>
      </c>
      <c r="F185" s="92"/>
    </row>
    <row r="186" spans="1:6" ht="18" customHeight="1" x14ac:dyDescent="0.25">
      <c r="A186" s="125"/>
      <c r="B186" s="128"/>
      <c r="C186" s="129"/>
      <c r="D186" s="56"/>
      <c r="E186" s="79">
        <v>0</v>
      </c>
      <c r="F186" s="92"/>
    </row>
    <row r="187" spans="1:6" ht="18" customHeight="1" x14ac:dyDescent="0.25">
      <c r="A187" s="125"/>
      <c r="B187" s="128"/>
      <c r="C187" s="129"/>
      <c r="D187" s="56"/>
      <c r="E187" s="79">
        <v>0</v>
      </c>
      <c r="F187" s="92"/>
    </row>
    <row r="188" spans="1:6" ht="18" customHeight="1" x14ac:dyDescent="0.25">
      <c r="A188" s="125"/>
      <c r="B188" s="128"/>
      <c r="C188" s="129"/>
      <c r="D188" s="56"/>
      <c r="E188" s="79">
        <v>0</v>
      </c>
      <c r="F188" s="92"/>
    </row>
    <row r="189" spans="1:6" ht="18" customHeight="1" x14ac:dyDescent="0.25">
      <c r="A189" s="125"/>
      <c r="B189" s="128"/>
      <c r="C189" s="129"/>
      <c r="D189" s="56"/>
      <c r="E189" s="79">
        <v>0</v>
      </c>
      <c r="F189" s="92"/>
    </row>
    <row r="190" spans="1:6" ht="18" customHeight="1" x14ac:dyDescent="0.25">
      <c r="A190" s="125"/>
      <c r="B190" s="128"/>
      <c r="C190" s="129"/>
      <c r="D190" s="56"/>
      <c r="E190" s="79">
        <v>0</v>
      </c>
      <c r="F190" s="92"/>
    </row>
    <row r="191" spans="1:6" ht="18" customHeight="1" x14ac:dyDescent="0.25">
      <c r="A191" s="125"/>
      <c r="B191" s="128"/>
      <c r="C191" s="129"/>
      <c r="D191" s="56"/>
      <c r="E191" s="79">
        <v>0</v>
      </c>
      <c r="F191" s="92"/>
    </row>
    <row r="192" spans="1:6" ht="18" customHeight="1" x14ac:dyDescent="0.25">
      <c r="A192" s="125"/>
      <c r="B192" s="128"/>
      <c r="C192" s="129"/>
      <c r="D192" s="56"/>
      <c r="E192" s="79">
        <v>0</v>
      </c>
      <c r="F192" s="92"/>
    </row>
    <row r="193" spans="1:6" ht="18" customHeight="1" x14ac:dyDescent="0.25">
      <c r="A193" s="125"/>
      <c r="B193" s="128"/>
      <c r="C193" s="129"/>
      <c r="D193" s="56"/>
      <c r="E193" s="79">
        <v>0</v>
      </c>
      <c r="F193" s="92"/>
    </row>
    <row r="194" spans="1:6" ht="18" customHeight="1" x14ac:dyDescent="0.25">
      <c r="A194" s="125"/>
      <c r="B194" s="128"/>
      <c r="C194" s="129"/>
      <c r="D194" s="56"/>
      <c r="E194" s="79">
        <v>0</v>
      </c>
      <c r="F194" s="92"/>
    </row>
    <row r="195" spans="1:6" ht="18" customHeight="1" x14ac:dyDescent="0.25">
      <c r="A195" s="125"/>
      <c r="B195" s="128"/>
      <c r="C195" s="129"/>
      <c r="D195" s="56"/>
      <c r="E195" s="79">
        <v>0</v>
      </c>
      <c r="F195" s="92"/>
    </row>
    <row r="196" spans="1:6" ht="18" customHeight="1" thickBot="1" x14ac:dyDescent="0.3">
      <c r="A196" s="114"/>
      <c r="B196" s="130"/>
      <c r="C196" s="131"/>
      <c r="D196" s="57"/>
      <c r="E196" s="78">
        <v>0</v>
      </c>
      <c r="F196" s="93"/>
    </row>
    <row r="197" spans="1:6" ht="18" customHeight="1" x14ac:dyDescent="0.25">
      <c r="A197" s="113" t="s">
        <v>140</v>
      </c>
      <c r="B197" s="126"/>
      <c r="C197" s="127"/>
      <c r="D197" s="56"/>
      <c r="E197" s="77">
        <v>0</v>
      </c>
      <c r="F197" s="91">
        <f t="shared" si="4"/>
        <v>0</v>
      </c>
    </row>
    <row r="198" spans="1:6" ht="18" customHeight="1" x14ac:dyDescent="0.25">
      <c r="A198" s="125"/>
      <c r="B198" s="128"/>
      <c r="C198" s="129"/>
      <c r="D198" s="56"/>
      <c r="E198" s="79">
        <v>0</v>
      </c>
      <c r="F198" s="92"/>
    </row>
    <row r="199" spans="1:6" ht="18" customHeight="1" x14ac:dyDescent="0.25">
      <c r="A199" s="125"/>
      <c r="B199" s="128"/>
      <c r="C199" s="129"/>
      <c r="D199" s="56"/>
      <c r="E199" s="79">
        <v>0</v>
      </c>
      <c r="F199" s="92"/>
    </row>
    <row r="200" spans="1:6" ht="18" customHeight="1" x14ac:dyDescent="0.25">
      <c r="A200" s="125"/>
      <c r="B200" s="128"/>
      <c r="C200" s="129"/>
      <c r="D200" s="56"/>
      <c r="E200" s="79">
        <v>0</v>
      </c>
      <c r="F200" s="92"/>
    </row>
    <row r="201" spans="1:6" ht="18" customHeight="1" x14ac:dyDescent="0.25">
      <c r="A201" s="125"/>
      <c r="B201" s="128"/>
      <c r="C201" s="129"/>
      <c r="D201" s="56"/>
      <c r="E201" s="79">
        <v>0</v>
      </c>
      <c r="F201" s="92"/>
    </row>
    <row r="202" spans="1:6" ht="18" customHeight="1" x14ac:dyDescent="0.25">
      <c r="A202" s="125"/>
      <c r="B202" s="128"/>
      <c r="C202" s="129"/>
      <c r="D202" s="56"/>
      <c r="E202" s="79">
        <v>0</v>
      </c>
      <c r="F202" s="92"/>
    </row>
    <row r="203" spans="1:6" ht="18" customHeight="1" x14ac:dyDescent="0.25">
      <c r="A203" s="125"/>
      <c r="B203" s="128"/>
      <c r="C203" s="129"/>
      <c r="D203" s="56"/>
      <c r="E203" s="79">
        <v>0</v>
      </c>
      <c r="F203" s="92"/>
    </row>
    <row r="204" spans="1:6" ht="18" customHeight="1" x14ac:dyDescent="0.25">
      <c r="A204" s="125"/>
      <c r="B204" s="128"/>
      <c r="C204" s="129"/>
      <c r="D204" s="56"/>
      <c r="E204" s="79">
        <v>0</v>
      </c>
      <c r="F204" s="92"/>
    </row>
    <row r="205" spans="1:6" ht="18" customHeight="1" x14ac:dyDescent="0.25">
      <c r="A205" s="125"/>
      <c r="B205" s="128"/>
      <c r="C205" s="129"/>
      <c r="D205" s="56"/>
      <c r="E205" s="79">
        <v>0</v>
      </c>
      <c r="F205" s="92"/>
    </row>
    <row r="206" spans="1:6" ht="18" customHeight="1" thickBot="1" x14ac:dyDescent="0.3">
      <c r="A206" s="114"/>
      <c r="B206" s="130"/>
      <c r="C206" s="131"/>
      <c r="D206" s="57"/>
      <c r="E206" s="78">
        <v>0</v>
      </c>
      <c r="F206" s="93"/>
    </row>
    <row r="207" spans="1:6" ht="18" customHeight="1" x14ac:dyDescent="0.25">
      <c r="A207" s="113" t="s">
        <v>141</v>
      </c>
      <c r="B207" s="126"/>
      <c r="C207" s="127"/>
      <c r="D207" s="56"/>
      <c r="E207" s="77">
        <v>0</v>
      </c>
      <c r="F207" s="91">
        <f t="shared" si="4"/>
        <v>0</v>
      </c>
    </row>
    <row r="208" spans="1:6" ht="18" customHeight="1" x14ac:dyDescent="0.25">
      <c r="A208" s="125"/>
      <c r="B208" s="128"/>
      <c r="C208" s="129"/>
      <c r="D208" s="56"/>
      <c r="E208" s="79">
        <v>0</v>
      </c>
      <c r="F208" s="92"/>
    </row>
    <row r="209" spans="1:6" ht="18" customHeight="1" x14ac:dyDescent="0.25">
      <c r="A209" s="125"/>
      <c r="B209" s="128"/>
      <c r="C209" s="129"/>
      <c r="D209" s="56"/>
      <c r="E209" s="79">
        <v>0</v>
      </c>
      <c r="F209" s="92"/>
    </row>
    <row r="210" spans="1:6" ht="18" customHeight="1" x14ac:dyDescent="0.25">
      <c r="A210" s="125"/>
      <c r="B210" s="128"/>
      <c r="C210" s="129"/>
      <c r="D210" s="56"/>
      <c r="E210" s="79">
        <v>0</v>
      </c>
      <c r="F210" s="92"/>
    </row>
    <row r="211" spans="1:6" ht="18" customHeight="1" x14ac:dyDescent="0.25">
      <c r="A211" s="125"/>
      <c r="B211" s="128"/>
      <c r="C211" s="129"/>
      <c r="D211" s="56"/>
      <c r="E211" s="79">
        <v>0</v>
      </c>
      <c r="F211" s="92"/>
    </row>
    <row r="212" spans="1:6" ht="18" customHeight="1" x14ac:dyDescent="0.25">
      <c r="A212" s="125"/>
      <c r="B212" s="128"/>
      <c r="C212" s="129"/>
      <c r="D212" s="56"/>
      <c r="E212" s="79">
        <v>0</v>
      </c>
      <c r="F212" s="92"/>
    </row>
    <row r="213" spans="1:6" ht="18" customHeight="1" x14ac:dyDescent="0.25">
      <c r="A213" s="125"/>
      <c r="B213" s="128"/>
      <c r="C213" s="129"/>
      <c r="D213" s="56"/>
      <c r="E213" s="79">
        <v>0</v>
      </c>
      <c r="F213" s="92"/>
    </row>
    <row r="214" spans="1:6" ht="18" customHeight="1" x14ac:dyDescent="0.25">
      <c r="A214" s="125"/>
      <c r="B214" s="128"/>
      <c r="C214" s="129"/>
      <c r="D214" s="56"/>
      <c r="E214" s="79">
        <v>0</v>
      </c>
      <c r="F214" s="92"/>
    </row>
    <row r="215" spans="1:6" ht="18" customHeight="1" x14ac:dyDescent="0.25">
      <c r="A215" s="125"/>
      <c r="B215" s="128"/>
      <c r="C215" s="129"/>
      <c r="D215" s="56"/>
      <c r="E215" s="79">
        <v>0</v>
      </c>
      <c r="F215" s="92"/>
    </row>
    <row r="216" spans="1:6" ht="18" customHeight="1" thickBot="1" x14ac:dyDescent="0.3">
      <c r="A216" s="114"/>
      <c r="B216" s="130"/>
      <c r="C216" s="131"/>
      <c r="D216" s="57"/>
      <c r="E216" s="78">
        <v>0</v>
      </c>
      <c r="F216" s="93"/>
    </row>
    <row r="217" spans="1:6" ht="18" customHeight="1" x14ac:dyDescent="0.25">
      <c r="A217" s="134" t="s">
        <v>142</v>
      </c>
      <c r="B217" s="126"/>
      <c r="C217" s="127"/>
      <c r="D217" s="56"/>
      <c r="E217" s="77">
        <v>0</v>
      </c>
      <c r="F217" s="91">
        <f t="shared" si="4"/>
        <v>0</v>
      </c>
    </row>
    <row r="218" spans="1:6" ht="18" customHeight="1" x14ac:dyDescent="0.25">
      <c r="A218" s="132"/>
      <c r="B218" s="128"/>
      <c r="C218" s="129"/>
      <c r="D218" s="56"/>
      <c r="E218" s="79">
        <v>0</v>
      </c>
      <c r="F218" s="92"/>
    </row>
    <row r="219" spans="1:6" ht="18" customHeight="1" x14ac:dyDescent="0.25">
      <c r="A219" s="132"/>
      <c r="B219" s="128"/>
      <c r="C219" s="129"/>
      <c r="D219" s="56"/>
      <c r="E219" s="79">
        <v>0</v>
      </c>
      <c r="F219" s="92"/>
    </row>
    <row r="220" spans="1:6" ht="18" customHeight="1" x14ac:dyDescent="0.25">
      <c r="A220" s="132"/>
      <c r="B220" s="128"/>
      <c r="C220" s="129"/>
      <c r="D220" s="56"/>
      <c r="E220" s="79">
        <v>0</v>
      </c>
      <c r="F220" s="92"/>
    </row>
    <row r="221" spans="1:6" ht="18" customHeight="1" x14ac:dyDescent="0.25">
      <c r="A221" s="132"/>
      <c r="B221" s="128"/>
      <c r="C221" s="129"/>
      <c r="D221" s="56"/>
      <c r="E221" s="79">
        <v>0</v>
      </c>
      <c r="F221" s="92"/>
    </row>
    <row r="222" spans="1:6" ht="18" customHeight="1" x14ac:dyDescent="0.25">
      <c r="A222" s="132"/>
      <c r="B222" s="128"/>
      <c r="C222" s="129"/>
      <c r="D222" s="56"/>
      <c r="E222" s="79">
        <v>0</v>
      </c>
      <c r="F222" s="92"/>
    </row>
    <row r="223" spans="1:6" ht="18" customHeight="1" x14ac:dyDescent="0.25">
      <c r="A223" s="132"/>
      <c r="B223" s="128"/>
      <c r="C223" s="129"/>
      <c r="D223" s="56"/>
      <c r="E223" s="79">
        <v>0</v>
      </c>
      <c r="F223" s="92"/>
    </row>
    <row r="224" spans="1:6" ht="18" customHeight="1" x14ac:dyDescent="0.25">
      <c r="A224" s="132"/>
      <c r="B224" s="128"/>
      <c r="C224" s="129"/>
      <c r="D224" s="56"/>
      <c r="E224" s="79">
        <v>0</v>
      </c>
      <c r="F224" s="92"/>
    </row>
    <row r="225" spans="1:6" ht="18" customHeight="1" x14ac:dyDescent="0.25">
      <c r="A225" s="132"/>
      <c r="B225" s="128"/>
      <c r="C225" s="129"/>
      <c r="D225" s="56"/>
      <c r="E225" s="79">
        <v>0</v>
      </c>
      <c r="F225" s="92"/>
    </row>
    <row r="226" spans="1:6" ht="18" customHeight="1" thickBot="1" x14ac:dyDescent="0.3">
      <c r="A226" s="133"/>
      <c r="B226" s="130"/>
      <c r="C226" s="131"/>
      <c r="D226" s="57"/>
      <c r="E226" s="78">
        <v>0</v>
      </c>
      <c r="F226" s="93"/>
    </row>
    <row r="227" spans="1:6" ht="18" customHeight="1" x14ac:dyDescent="0.25">
      <c r="A227" s="113" t="s">
        <v>143</v>
      </c>
      <c r="B227" s="126"/>
      <c r="C227" s="127"/>
      <c r="D227" s="56"/>
      <c r="E227" s="77">
        <v>0</v>
      </c>
      <c r="F227" s="91">
        <f t="shared" si="4"/>
        <v>0</v>
      </c>
    </row>
    <row r="228" spans="1:6" ht="18" customHeight="1" x14ac:dyDescent="0.25">
      <c r="A228" s="125"/>
      <c r="B228" s="128"/>
      <c r="C228" s="129"/>
      <c r="D228" s="56"/>
      <c r="E228" s="79">
        <v>0</v>
      </c>
      <c r="F228" s="92"/>
    </row>
    <row r="229" spans="1:6" ht="18" customHeight="1" x14ac:dyDescent="0.25">
      <c r="A229" s="125"/>
      <c r="B229" s="128"/>
      <c r="C229" s="129"/>
      <c r="D229" s="56"/>
      <c r="E229" s="79">
        <v>0</v>
      </c>
      <c r="F229" s="92"/>
    </row>
    <row r="230" spans="1:6" ht="18" customHeight="1" x14ac:dyDescent="0.25">
      <c r="A230" s="125"/>
      <c r="B230" s="128"/>
      <c r="C230" s="129"/>
      <c r="D230" s="56"/>
      <c r="E230" s="79">
        <v>0</v>
      </c>
      <c r="F230" s="92"/>
    </row>
    <row r="231" spans="1:6" ht="18" customHeight="1" x14ac:dyDescent="0.25">
      <c r="A231" s="125"/>
      <c r="B231" s="128"/>
      <c r="C231" s="129"/>
      <c r="D231" s="56"/>
      <c r="E231" s="79">
        <v>0</v>
      </c>
      <c r="F231" s="92"/>
    </row>
    <row r="232" spans="1:6" ht="18" customHeight="1" x14ac:dyDescent="0.25">
      <c r="A232" s="125"/>
      <c r="B232" s="128"/>
      <c r="C232" s="129"/>
      <c r="D232" s="56"/>
      <c r="E232" s="79">
        <v>0</v>
      </c>
      <c r="F232" s="92"/>
    </row>
    <row r="233" spans="1:6" ht="18" customHeight="1" x14ac:dyDescent="0.25">
      <c r="A233" s="125"/>
      <c r="B233" s="128"/>
      <c r="C233" s="129"/>
      <c r="D233" s="56"/>
      <c r="E233" s="79">
        <v>0</v>
      </c>
      <c r="F233" s="92"/>
    </row>
    <row r="234" spans="1:6" ht="18" customHeight="1" x14ac:dyDescent="0.25">
      <c r="A234" s="125"/>
      <c r="B234" s="128"/>
      <c r="C234" s="129"/>
      <c r="D234" s="56"/>
      <c r="E234" s="79">
        <v>0</v>
      </c>
      <c r="F234" s="92"/>
    </row>
    <row r="235" spans="1:6" ht="18" customHeight="1" x14ac:dyDescent="0.25">
      <c r="A235" s="125"/>
      <c r="B235" s="128"/>
      <c r="C235" s="129"/>
      <c r="D235" s="56"/>
      <c r="E235" s="79">
        <v>0</v>
      </c>
      <c r="F235" s="92"/>
    </row>
    <row r="236" spans="1:6" ht="18" customHeight="1" thickBot="1" x14ac:dyDescent="0.3">
      <c r="A236" s="114"/>
      <c r="B236" s="130"/>
      <c r="C236" s="131"/>
      <c r="D236" s="57"/>
      <c r="E236" s="78">
        <v>0</v>
      </c>
      <c r="F236" s="93"/>
    </row>
    <row r="237" spans="1:6" ht="18" customHeight="1" x14ac:dyDescent="0.25">
      <c r="A237" s="113" t="s">
        <v>144</v>
      </c>
      <c r="B237" s="126"/>
      <c r="C237" s="127"/>
      <c r="D237" s="56"/>
      <c r="E237" s="77">
        <v>0</v>
      </c>
      <c r="F237" s="91">
        <f t="shared" ref="F237" si="5">SUM(E237:E246)</f>
        <v>0</v>
      </c>
    </row>
    <row r="238" spans="1:6" ht="18" customHeight="1" x14ac:dyDescent="0.25">
      <c r="A238" s="125"/>
      <c r="B238" s="128"/>
      <c r="C238" s="129"/>
      <c r="D238" s="56"/>
      <c r="E238" s="79">
        <v>0</v>
      </c>
      <c r="F238" s="92"/>
    </row>
    <row r="239" spans="1:6" ht="18" customHeight="1" x14ac:dyDescent="0.25">
      <c r="A239" s="125"/>
      <c r="B239" s="128"/>
      <c r="C239" s="129"/>
      <c r="D239" s="56"/>
      <c r="E239" s="79">
        <v>0</v>
      </c>
      <c r="F239" s="92"/>
    </row>
    <row r="240" spans="1:6" ht="18" customHeight="1" x14ac:dyDescent="0.25">
      <c r="A240" s="125"/>
      <c r="B240" s="128"/>
      <c r="C240" s="129"/>
      <c r="D240" s="56"/>
      <c r="E240" s="79">
        <v>0</v>
      </c>
      <c r="F240" s="92"/>
    </row>
    <row r="241" spans="1:6" ht="18" customHeight="1" x14ac:dyDescent="0.25">
      <c r="A241" s="125"/>
      <c r="B241" s="128"/>
      <c r="C241" s="129"/>
      <c r="D241" s="56"/>
      <c r="E241" s="79">
        <v>0</v>
      </c>
      <c r="F241" s="92"/>
    </row>
    <row r="242" spans="1:6" ht="18" customHeight="1" x14ac:dyDescent="0.25">
      <c r="A242" s="125"/>
      <c r="B242" s="128"/>
      <c r="C242" s="129"/>
      <c r="D242" s="56"/>
      <c r="E242" s="79">
        <v>0</v>
      </c>
      <c r="F242" s="92"/>
    </row>
    <row r="243" spans="1:6" ht="18" customHeight="1" x14ac:dyDescent="0.25">
      <c r="A243" s="125"/>
      <c r="B243" s="128"/>
      <c r="C243" s="129"/>
      <c r="D243" s="56"/>
      <c r="E243" s="79">
        <v>0</v>
      </c>
      <c r="F243" s="92"/>
    </row>
    <row r="244" spans="1:6" ht="18" customHeight="1" x14ac:dyDescent="0.25">
      <c r="A244" s="125"/>
      <c r="B244" s="128"/>
      <c r="C244" s="129"/>
      <c r="D244" s="56"/>
      <c r="E244" s="79">
        <v>0</v>
      </c>
      <c r="F244" s="92"/>
    </row>
    <row r="245" spans="1:6" ht="18" customHeight="1" x14ac:dyDescent="0.25">
      <c r="A245" s="125"/>
      <c r="B245" s="128"/>
      <c r="C245" s="129"/>
      <c r="D245" s="56"/>
      <c r="E245" s="79">
        <v>0</v>
      </c>
      <c r="F245" s="92"/>
    </row>
    <row r="246" spans="1:6" ht="18" customHeight="1" thickBot="1" x14ac:dyDescent="0.3">
      <c r="A246" s="125"/>
      <c r="B246" s="128"/>
      <c r="C246" s="129"/>
      <c r="D246" s="57"/>
      <c r="E246" s="78">
        <v>0</v>
      </c>
      <c r="F246" s="93"/>
    </row>
    <row r="247" spans="1:6" ht="18" customHeight="1" x14ac:dyDescent="0.25">
      <c r="A247" s="145" t="s">
        <v>145</v>
      </c>
      <c r="B247" s="148"/>
      <c r="C247" s="148"/>
      <c r="D247" s="56"/>
      <c r="E247" s="77">
        <v>0</v>
      </c>
      <c r="F247" s="95">
        <f>SUM(E247:E256)</f>
        <v>0</v>
      </c>
    </row>
    <row r="248" spans="1:6" ht="18" customHeight="1" x14ac:dyDescent="0.25">
      <c r="A248" s="146"/>
      <c r="B248" s="149"/>
      <c r="C248" s="149"/>
      <c r="D248" s="56"/>
      <c r="E248" s="79">
        <v>0</v>
      </c>
      <c r="F248" s="96"/>
    </row>
    <row r="249" spans="1:6" ht="18" customHeight="1" x14ac:dyDescent="0.25">
      <c r="A249" s="146"/>
      <c r="B249" s="149"/>
      <c r="C249" s="149"/>
      <c r="D249" s="56"/>
      <c r="E249" s="79">
        <v>0</v>
      </c>
      <c r="F249" s="96"/>
    </row>
    <row r="250" spans="1:6" ht="18" customHeight="1" x14ac:dyDescent="0.25">
      <c r="A250" s="146"/>
      <c r="B250" s="149"/>
      <c r="C250" s="149"/>
      <c r="D250" s="56"/>
      <c r="E250" s="79">
        <v>0</v>
      </c>
      <c r="F250" s="96"/>
    </row>
    <row r="251" spans="1:6" ht="18" customHeight="1" x14ac:dyDescent="0.25">
      <c r="A251" s="146"/>
      <c r="B251" s="149"/>
      <c r="C251" s="149"/>
      <c r="D251" s="56"/>
      <c r="E251" s="79">
        <v>0</v>
      </c>
      <c r="F251" s="96"/>
    </row>
    <row r="252" spans="1:6" ht="18" customHeight="1" x14ac:dyDescent="0.25">
      <c r="A252" s="146"/>
      <c r="B252" s="149"/>
      <c r="C252" s="149"/>
      <c r="D252" s="56"/>
      <c r="E252" s="79">
        <v>0</v>
      </c>
      <c r="F252" s="96"/>
    </row>
    <row r="253" spans="1:6" ht="18" customHeight="1" x14ac:dyDescent="0.25">
      <c r="A253" s="146"/>
      <c r="B253" s="149"/>
      <c r="C253" s="149"/>
      <c r="D253" s="56"/>
      <c r="E253" s="79">
        <v>0</v>
      </c>
      <c r="F253" s="96"/>
    </row>
    <row r="254" spans="1:6" ht="18" customHeight="1" x14ac:dyDescent="0.25">
      <c r="A254" s="146"/>
      <c r="B254" s="149"/>
      <c r="C254" s="149"/>
      <c r="D254" s="56"/>
      <c r="E254" s="79">
        <v>0</v>
      </c>
      <c r="F254" s="96"/>
    </row>
    <row r="255" spans="1:6" ht="18" customHeight="1" x14ac:dyDescent="0.25">
      <c r="A255" s="146"/>
      <c r="B255" s="149"/>
      <c r="C255" s="149"/>
      <c r="D255" s="56"/>
      <c r="E255" s="79">
        <v>0</v>
      </c>
      <c r="F255" s="96"/>
    </row>
    <row r="256" spans="1:6" ht="18" customHeight="1" thickBot="1" x14ac:dyDescent="0.3">
      <c r="A256" s="147"/>
      <c r="B256" s="150"/>
      <c r="C256" s="150"/>
      <c r="D256" s="57"/>
      <c r="E256" s="78">
        <v>0</v>
      </c>
      <c r="F256" s="96"/>
    </row>
    <row r="257" spans="1:10" ht="18" customHeight="1" x14ac:dyDescent="0.25">
      <c r="A257" s="145" t="s">
        <v>146</v>
      </c>
      <c r="B257" s="148"/>
      <c r="C257" s="148"/>
      <c r="D257" s="56"/>
      <c r="E257" s="77">
        <v>0</v>
      </c>
      <c r="F257" s="95">
        <f>SUM(E257:E266)</f>
        <v>0</v>
      </c>
    </row>
    <row r="258" spans="1:10" ht="18" customHeight="1" x14ac:dyDescent="0.25">
      <c r="A258" s="151"/>
      <c r="B258" s="149"/>
      <c r="C258" s="149"/>
      <c r="D258" s="56"/>
      <c r="E258" s="79">
        <v>0</v>
      </c>
      <c r="F258" s="96"/>
    </row>
    <row r="259" spans="1:10" ht="18" customHeight="1" x14ac:dyDescent="0.25">
      <c r="A259" s="151"/>
      <c r="B259" s="149"/>
      <c r="C259" s="149"/>
      <c r="D259" s="56"/>
      <c r="E259" s="79">
        <v>0</v>
      </c>
      <c r="F259" s="96"/>
    </row>
    <row r="260" spans="1:10" ht="18" customHeight="1" x14ac:dyDescent="0.25">
      <c r="A260" s="151"/>
      <c r="B260" s="149"/>
      <c r="C260" s="149"/>
      <c r="D260" s="56"/>
      <c r="E260" s="79">
        <v>0</v>
      </c>
      <c r="F260" s="96"/>
    </row>
    <row r="261" spans="1:10" ht="18" customHeight="1" x14ac:dyDescent="0.25">
      <c r="A261" s="151"/>
      <c r="B261" s="149"/>
      <c r="C261" s="149"/>
      <c r="D261" s="56"/>
      <c r="E261" s="79">
        <v>0</v>
      </c>
      <c r="F261" s="96"/>
    </row>
    <row r="262" spans="1:10" ht="18" customHeight="1" x14ac:dyDescent="0.25">
      <c r="A262" s="151"/>
      <c r="B262" s="149"/>
      <c r="C262" s="149"/>
      <c r="D262" s="56"/>
      <c r="E262" s="79">
        <v>0</v>
      </c>
      <c r="F262" s="96"/>
      <c r="J262" s="2"/>
    </row>
    <row r="263" spans="1:10" ht="18" customHeight="1" x14ac:dyDescent="0.25">
      <c r="A263" s="151"/>
      <c r="B263" s="149"/>
      <c r="C263" s="149"/>
      <c r="D263" s="56"/>
      <c r="E263" s="79">
        <v>0</v>
      </c>
      <c r="F263" s="96"/>
    </row>
    <row r="264" spans="1:10" ht="18" customHeight="1" x14ac:dyDescent="0.25">
      <c r="A264" s="151"/>
      <c r="B264" s="149"/>
      <c r="C264" s="149"/>
      <c r="D264" s="56"/>
      <c r="E264" s="79">
        <v>0</v>
      </c>
      <c r="F264" s="96"/>
    </row>
    <row r="265" spans="1:10" ht="18" customHeight="1" x14ac:dyDescent="0.25">
      <c r="A265" s="151"/>
      <c r="B265" s="149"/>
      <c r="C265" s="149"/>
      <c r="D265" s="56"/>
      <c r="E265" s="79">
        <v>0</v>
      </c>
      <c r="F265" s="96"/>
    </row>
    <row r="266" spans="1:10" ht="18" customHeight="1" thickBot="1" x14ac:dyDescent="0.3">
      <c r="A266" s="152"/>
      <c r="B266" s="150"/>
      <c r="C266" s="150"/>
      <c r="D266" s="57"/>
      <c r="E266" s="78">
        <v>0</v>
      </c>
      <c r="F266" s="96"/>
    </row>
    <row r="267" spans="1:10" ht="18" customHeight="1" x14ac:dyDescent="0.25">
      <c r="A267" s="125" t="s">
        <v>147</v>
      </c>
      <c r="B267" s="128"/>
      <c r="C267" s="129"/>
      <c r="D267" s="56"/>
      <c r="E267" s="77">
        <v>0</v>
      </c>
      <c r="F267" s="97">
        <f>SUM(E267:E284)</f>
        <v>0</v>
      </c>
    </row>
    <row r="268" spans="1:10" ht="18" customHeight="1" x14ac:dyDescent="0.25">
      <c r="A268" s="132"/>
      <c r="B268" s="128"/>
      <c r="C268" s="129"/>
      <c r="D268" s="56"/>
      <c r="E268" s="79">
        <v>0</v>
      </c>
      <c r="F268" s="96"/>
    </row>
    <row r="269" spans="1:10" ht="18" customHeight="1" x14ac:dyDescent="0.25">
      <c r="A269" s="132"/>
      <c r="B269" s="128"/>
      <c r="C269" s="129"/>
      <c r="D269" s="56"/>
      <c r="E269" s="79">
        <v>0</v>
      </c>
      <c r="F269" s="96"/>
    </row>
    <row r="270" spans="1:10" ht="18" customHeight="1" x14ac:dyDescent="0.25">
      <c r="A270" s="132"/>
      <c r="B270" s="128"/>
      <c r="C270" s="129"/>
      <c r="D270" s="56"/>
      <c r="E270" s="79">
        <v>0</v>
      </c>
      <c r="F270" s="96"/>
    </row>
    <row r="271" spans="1:10" ht="18" customHeight="1" x14ac:dyDescent="0.25">
      <c r="A271" s="132"/>
      <c r="B271" s="128"/>
      <c r="C271" s="129"/>
      <c r="D271" s="56"/>
      <c r="E271" s="79">
        <v>0</v>
      </c>
      <c r="F271" s="96"/>
    </row>
    <row r="272" spans="1:10" ht="18" customHeight="1" x14ac:dyDescent="0.25">
      <c r="A272" s="132"/>
      <c r="B272" s="128"/>
      <c r="C272" s="129"/>
      <c r="D272" s="56"/>
      <c r="E272" s="79">
        <v>0</v>
      </c>
      <c r="F272" s="96"/>
    </row>
    <row r="273" spans="1:6" ht="18" customHeight="1" x14ac:dyDescent="0.25">
      <c r="A273" s="132"/>
      <c r="B273" s="128"/>
      <c r="C273" s="129"/>
      <c r="D273" s="56"/>
      <c r="E273" s="79">
        <v>0</v>
      </c>
      <c r="F273" s="96"/>
    </row>
    <row r="274" spans="1:6" ht="18" customHeight="1" x14ac:dyDescent="0.25">
      <c r="A274" s="132"/>
      <c r="B274" s="128"/>
      <c r="C274" s="129"/>
      <c r="D274" s="56"/>
      <c r="E274" s="79">
        <v>0</v>
      </c>
      <c r="F274" s="96"/>
    </row>
    <row r="275" spans="1:6" ht="18" customHeight="1" x14ac:dyDescent="0.25">
      <c r="A275" s="132"/>
      <c r="B275" s="128"/>
      <c r="C275" s="129"/>
      <c r="D275" s="56"/>
      <c r="E275" s="79">
        <v>0</v>
      </c>
      <c r="F275" s="96"/>
    </row>
    <row r="276" spans="1:6" ht="18" customHeight="1" x14ac:dyDescent="0.25">
      <c r="A276" s="132"/>
      <c r="B276" s="128"/>
      <c r="C276" s="129"/>
      <c r="D276" s="56"/>
      <c r="E276" s="79">
        <v>0</v>
      </c>
      <c r="F276" s="96"/>
    </row>
    <row r="277" spans="1:6" ht="18" customHeight="1" x14ac:dyDescent="0.25">
      <c r="A277" s="132"/>
      <c r="B277" s="128"/>
      <c r="C277" s="129"/>
      <c r="D277" s="56"/>
      <c r="E277" s="79">
        <v>0</v>
      </c>
      <c r="F277" s="96"/>
    </row>
    <row r="278" spans="1:6" ht="18" customHeight="1" x14ac:dyDescent="0.25">
      <c r="A278" s="132"/>
      <c r="B278" s="128"/>
      <c r="C278" s="129"/>
      <c r="D278" s="56"/>
      <c r="E278" s="79">
        <v>0</v>
      </c>
      <c r="F278" s="96"/>
    </row>
    <row r="279" spans="1:6" ht="18" customHeight="1" x14ac:dyDescent="0.25">
      <c r="A279" s="132"/>
      <c r="B279" s="128"/>
      <c r="C279" s="129"/>
      <c r="D279" s="56"/>
      <c r="E279" s="79">
        <v>0</v>
      </c>
      <c r="F279" s="96"/>
    </row>
    <row r="280" spans="1:6" ht="18" customHeight="1" x14ac:dyDescent="0.25">
      <c r="A280" s="132"/>
      <c r="B280" s="128"/>
      <c r="C280" s="129"/>
      <c r="D280" s="56"/>
      <c r="E280" s="79">
        <v>0</v>
      </c>
      <c r="F280" s="96"/>
    </row>
    <row r="281" spans="1:6" ht="18" customHeight="1" x14ac:dyDescent="0.25">
      <c r="A281" s="132"/>
      <c r="B281" s="128"/>
      <c r="C281" s="129"/>
      <c r="D281" s="56"/>
      <c r="E281" s="79">
        <v>0</v>
      </c>
      <c r="F281" s="92"/>
    </row>
    <row r="282" spans="1:6" ht="18" customHeight="1" x14ac:dyDescent="0.25">
      <c r="A282" s="132"/>
      <c r="B282" s="128"/>
      <c r="C282" s="129"/>
      <c r="D282" s="56"/>
      <c r="E282" s="79">
        <v>0</v>
      </c>
      <c r="F282" s="92"/>
    </row>
    <row r="283" spans="1:6" ht="18" customHeight="1" x14ac:dyDescent="0.25">
      <c r="A283" s="132"/>
      <c r="B283" s="128"/>
      <c r="C283" s="129"/>
      <c r="D283" s="56"/>
      <c r="E283" s="79">
        <v>0</v>
      </c>
      <c r="F283" s="92"/>
    </row>
    <row r="284" spans="1:6" ht="18" customHeight="1" thickBot="1" x14ac:dyDescent="0.3">
      <c r="A284" s="133"/>
      <c r="B284" s="130"/>
      <c r="C284" s="131"/>
      <c r="D284" s="57"/>
      <c r="E284" s="78">
        <v>0</v>
      </c>
      <c r="F284" s="93"/>
    </row>
    <row r="285" spans="1:6" ht="18" customHeight="1" x14ac:dyDescent="0.25">
      <c r="A285" s="113" t="s">
        <v>148</v>
      </c>
      <c r="B285" s="126"/>
      <c r="C285" s="127"/>
      <c r="D285" s="56"/>
      <c r="E285" s="77">
        <v>0</v>
      </c>
      <c r="F285" s="91">
        <f t="shared" ref="F285" si="6">SUM(E285:E302)</f>
        <v>0</v>
      </c>
    </row>
    <row r="286" spans="1:6" ht="18" customHeight="1" x14ac:dyDescent="0.25">
      <c r="A286" s="132"/>
      <c r="B286" s="128"/>
      <c r="C286" s="129"/>
      <c r="D286" s="56"/>
      <c r="E286" s="79">
        <v>0</v>
      </c>
      <c r="F286" s="92"/>
    </row>
    <row r="287" spans="1:6" ht="18" customHeight="1" x14ac:dyDescent="0.25">
      <c r="A287" s="132"/>
      <c r="B287" s="128"/>
      <c r="C287" s="129"/>
      <c r="D287" s="56"/>
      <c r="E287" s="79">
        <v>0</v>
      </c>
      <c r="F287" s="92"/>
    </row>
    <row r="288" spans="1:6" ht="18" customHeight="1" x14ac:dyDescent="0.25">
      <c r="A288" s="132"/>
      <c r="B288" s="128"/>
      <c r="C288" s="129"/>
      <c r="D288" s="56"/>
      <c r="E288" s="79">
        <v>0</v>
      </c>
      <c r="F288" s="92"/>
    </row>
    <row r="289" spans="1:6" ht="18" customHeight="1" x14ac:dyDescent="0.25">
      <c r="A289" s="132"/>
      <c r="B289" s="128"/>
      <c r="C289" s="129"/>
      <c r="D289" s="56"/>
      <c r="E289" s="79">
        <v>0</v>
      </c>
      <c r="F289" s="92"/>
    </row>
    <row r="290" spans="1:6" ht="18" customHeight="1" x14ac:dyDescent="0.25">
      <c r="A290" s="132"/>
      <c r="B290" s="128"/>
      <c r="C290" s="129"/>
      <c r="D290" s="56"/>
      <c r="E290" s="79">
        <v>0</v>
      </c>
      <c r="F290" s="92"/>
    </row>
    <row r="291" spans="1:6" ht="18" customHeight="1" x14ac:dyDescent="0.25">
      <c r="A291" s="132"/>
      <c r="B291" s="128"/>
      <c r="C291" s="129"/>
      <c r="D291" s="56"/>
      <c r="E291" s="79">
        <v>0</v>
      </c>
      <c r="F291" s="92"/>
    </row>
    <row r="292" spans="1:6" ht="18" customHeight="1" x14ac:dyDescent="0.25">
      <c r="A292" s="132"/>
      <c r="B292" s="128"/>
      <c r="C292" s="129"/>
      <c r="D292" s="56"/>
      <c r="E292" s="79">
        <v>0</v>
      </c>
      <c r="F292" s="92"/>
    </row>
    <row r="293" spans="1:6" ht="18" customHeight="1" x14ac:dyDescent="0.25">
      <c r="A293" s="132"/>
      <c r="B293" s="128"/>
      <c r="C293" s="129"/>
      <c r="D293" s="56"/>
      <c r="E293" s="79">
        <v>0</v>
      </c>
      <c r="F293" s="92"/>
    </row>
    <row r="294" spans="1:6" ht="18" customHeight="1" x14ac:dyDescent="0.25">
      <c r="A294" s="132"/>
      <c r="B294" s="128"/>
      <c r="C294" s="129"/>
      <c r="D294" s="56"/>
      <c r="E294" s="79">
        <v>0</v>
      </c>
      <c r="F294" s="92"/>
    </row>
    <row r="295" spans="1:6" ht="18" customHeight="1" x14ac:dyDescent="0.25">
      <c r="A295" s="132"/>
      <c r="B295" s="128"/>
      <c r="C295" s="129"/>
      <c r="D295" s="56"/>
      <c r="E295" s="79">
        <v>0</v>
      </c>
      <c r="F295" s="92"/>
    </row>
    <row r="296" spans="1:6" ht="18" customHeight="1" x14ac:dyDescent="0.25">
      <c r="A296" s="132"/>
      <c r="B296" s="128"/>
      <c r="C296" s="129"/>
      <c r="D296" s="56"/>
      <c r="E296" s="79">
        <v>0</v>
      </c>
      <c r="F296" s="92"/>
    </row>
    <row r="297" spans="1:6" ht="18" customHeight="1" x14ac:dyDescent="0.25">
      <c r="A297" s="132"/>
      <c r="B297" s="128"/>
      <c r="C297" s="129"/>
      <c r="D297" s="56"/>
      <c r="E297" s="79">
        <v>0</v>
      </c>
      <c r="F297" s="92"/>
    </row>
    <row r="298" spans="1:6" ht="18" customHeight="1" x14ac:dyDescent="0.25">
      <c r="A298" s="132"/>
      <c r="B298" s="128"/>
      <c r="C298" s="129"/>
      <c r="D298" s="56"/>
      <c r="E298" s="79">
        <v>0</v>
      </c>
      <c r="F298" s="92"/>
    </row>
    <row r="299" spans="1:6" ht="18" customHeight="1" x14ac:dyDescent="0.25">
      <c r="A299" s="132"/>
      <c r="B299" s="128"/>
      <c r="C299" s="129"/>
      <c r="D299" s="56"/>
      <c r="E299" s="79">
        <v>0</v>
      </c>
      <c r="F299" s="92"/>
    </row>
    <row r="300" spans="1:6" ht="18" customHeight="1" x14ac:dyDescent="0.25">
      <c r="A300" s="132"/>
      <c r="B300" s="128"/>
      <c r="C300" s="129"/>
      <c r="D300" s="56"/>
      <c r="E300" s="79">
        <v>0</v>
      </c>
      <c r="F300" s="92"/>
    </row>
    <row r="301" spans="1:6" ht="18" customHeight="1" x14ac:dyDescent="0.25">
      <c r="A301" s="132"/>
      <c r="B301" s="128"/>
      <c r="C301" s="129"/>
      <c r="D301" s="56"/>
      <c r="E301" s="79">
        <v>0</v>
      </c>
      <c r="F301" s="92"/>
    </row>
    <row r="302" spans="1:6" ht="18" customHeight="1" thickBot="1" x14ac:dyDescent="0.3">
      <c r="A302" s="133"/>
      <c r="B302" s="130"/>
      <c r="C302" s="131"/>
      <c r="D302" s="57"/>
      <c r="E302" s="78">
        <v>0</v>
      </c>
      <c r="F302" s="93"/>
    </row>
    <row r="303" spans="1:6" ht="18" customHeight="1" x14ac:dyDescent="0.25">
      <c r="A303" s="81"/>
      <c r="D303" s="141"/>
      <c r="E303" s="142"/>
      <c r="F303" s="98"/>
    </row>
    <row r="304" spans="1:6" x14ac:dyDescent="0.25">
      <c r="F304" s="2"/>
    </row>
  </sheetData>
  <sheetProtection algorithmName="SHA-512" hashValue="b1QShUcoGroQylhfHCkERv6KdNIsC2C37clPNZ5O89KYn4SASuCdzbngnmmUXsJZKcyKNviPXexJNbpKuYF1ew==" saltValue="W8qNp/Q9Qomq/AudftachA==" spinCount="100000" sheet="1" selectLockedCells="1"/>
  <mergeCells count="55">
    <mergeCell ref="D303:E303"/>
    <mergeCell ref="A285:A302"/>
    <mergeCell ref="B285:C302"/>
    <mergeCell ref="A4:C4"/>
    <mergeCell ref="B3:C3"/>
    <mergeCell ref="A247:A256"/>
    <mergeCell ref="B247:C256"/>
    <mergeCell ref="A257:A266"/>
    <mergeCell ref="B257:C266"/>
    <mergeCell ref="A267:A284"/>
    <mergeCell ref="B267:C284"/>
    <mergeCell ref="A217:A226"/>
    <mergeCell ref="B217:C226"/>
    <mergeCell ref="A227:A236"/>
    <mergeCell ref="B227:C236"/>
    <mergeCell ref="A237:A246"/>
    <mergeCell ref="A169:A178"/>
    <mergeCell ref="B169:C178"/>
    <mergeCell ref="B237:C246"/>
    <mergeCell ref="A179:A196"/>
    <mergeCell ref="B179:C196"/>
    <mergeCell ref="A197:A206"/>
    <mergeCell ref="B197:C206"/>
    <mergeCell ref="A207:A216"/>
    <mergeCell ref="B207:C216"/>
    <mergeCell ref="A123:A140"/>
    <mergeCell ref="B123:C140"/>
    <mergeCell ref="A141:A150"/>
    <mergeCell ref="B141:C150"/>
    <mergeCell ref="A151:A168"/>
    <mergeCell ref="B151:C168"/>
    <mergeCell ref="A93:A102"/>
    <mergeCell ref="B93:C102"/>
    <mergeCell ref="A103:A112"/>
    <mergeCell ref="B103:C112"/>
    <mergeCell ref="A113:A122"/>
    <mergeCell ref="B113:C122"/>
    <mergeCell ref="A47:A56"/>
    <mergeCell ref="B47:C56"/>
    <mergeCell ref="A57:A74"/>
    <mergeCell ref="B57:C74"/>
    <mergeCell ref="A75:A92"/>
    <mergeCell ref="B75:C92"/>
    <mergeCell ref="A9:A26"/>
    <mergeCell ref="B9:C26"/>
    <mergeCell ref="A27:A36"/>
    <mergeCell ref="B27:C36"/>
    <mergeCell ref="A37:A46"/>
    <mergeCell ref="B37:C46"/>
    <mergeCell ref="B6:C6"/>
    <mergeCell ref="A7:A8"/>
    <mergeCell ref="B7:C8"/>
    <mergeCell ref="F7:F8"/>
    <mergeCell ref="A1:A2"/>
    <mergeCell ref="B2:C2"/>
  </mergeCells>
  <pageMargins left="0.7" right="0.7" top="0.75" bottom="0.75" header="0.3" footer="0.3"/>
  <pageSetup orientation="portrait"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ErrorMessage="1" xr:uid="{D30DDC6A-BF31-4BD9-9009-D5C3330EC7E4}">
          <x14:formula1>
            <xm:f>'Background selections'!$G$3:$G$94</xm:f>
          </x14:formula1>
          <xm:sqref>B3:C3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A61ED-56B5-4012-96D1-450691A5AAD5}">
  <sheetPr>
    <tabColor rgb="FF002060"/>
  </sheetPr>
  <dimension ref="B1:L35"/>
  <sheetViews>
    <sheetView showGridLines="0" showZeros="0" zoomScale="67" zoomScaleNormal="100" workbookViewId="0">
      <selection activeCell="J35" sqref="J35"/>
    </sheetView>
  </sheetViews>
  <sheetFormatPr defaultRowHeight="15" x14ac:dyDescent="0.25"/>
  <cols>
    <col min="1" max="1" width="3.7109375" customWidth="1"/>
    <col min="2" max="2" width="40.7109375" customWidth="1"/>
    <col min="3" max="3" width="24" customWidth="1"/>
    <col min="4" max="4" width="23.5703125" customWidth="1"/>
    <col min="5" max="5" width="21.85546875" customWidth="1"/>
    <col min="6" max="6" width="19.28515625" customWidth="1"/>
    <col min="7" max="7" width="28.7109375" customWidth="1"/>
    <col min="8" max="8" width="39" customWidth="1"/>
    <col min="9" max="9" width="21.140625" customWidth="1"/>
    <col min="10" max="10" width="22.42578125" customWidth="1"/>
  </cols>
  <sheetData>
    <row r="1" spans="2:12" ht="16.5" thickBot="1" x14ac:dyDescent="0.3">
      <c r="B1" s="3"/>
    </row>
    <row r="2" spans="2:12" ht="54.6" customHeight="1" x14ac:dyDescent="0.25">
      <c r="B2" s="153" t="s">
        <v>149</v>
      </c>
      <c r="C2" s="154"/>
      <c r="D2" s="154"/>
      <c r="E2" s="154"/>
      <c r="F2" s="154"/>
      <c r="G2" s="154"/>
      <c r="H2" s="154"/>
      <c r="I2" s="154"/>
      <c r="J2" s="155"/>
    </row>
    <row r="3" spans="2:12" ht="42" customHeight="1" x14ac:dyDescent="0.25">
      <c r="B3" s="156" t="s">
        <v>150</v>
      </c>
      <c r="C3" s="157"/>
      <c r="D3" s="157"/>
      <c r="E3" s="157"/>
      <c r="F3" s="157"/>
      <c r="G3" s="157"/>
      <c r="H3" s="157"/>
      <c r="I3" s="157"/>
      <c r="J3" s="157"/>
    </row>
    <row r="4" spans="2:12" ht="12.75" customHeight="1" x14ac:dyDescent="0.25">
      <c r="B4" s="4"/>
      <c r="C4" s="5"/>
      <c r="D4" s="5"/>
      <c r="E4" s="5"/>
      <c r="F4" s="5"/>
      <c r="G4" s="5"/>
      <c r="H4" s="5"/>
      <c r="I4" s="5"/>
      <c r="J4" s="5"/>
    </row>
    <row r="5" spans="2:12" s="7" customFormat="1" ht="29.1" customHeight="1" x14ac:dyDescent="0.25">
      <c r="B5" s="58" t="s">
        <v>151</v>
      </c>
      <c r="C5" s="58" t="s">
        <v>152</v>
      </c>
      <c r="D5" s="172" t="s">
        <v>153</v>
      </c>
      <c r="E5" s="173"/>
      <c r="F5" s="172" t="s">
        <v>154</v>
      </c>
      <c r="G5" s="173"/>
      <c r="H5" s="58" t="s">
        <v>155</v>
      </c>
      <c r="I5" s="20"/>
      <c r="J5" s="20"/>
      <c r="K5" s="20"/>
      <c r="L5" s="20"/>
    </row>
    <row r="6" spans="2:12" ht="28.5" customHeight="1" x14ac:dyDescent="0.3">
      <c r="B6" s="62">
        <f>'REVISED 2026 WORKPLAN'!B3</f>
        <v>0</v>
      </c>
      <c r="C6" s="63" t="str">
        <f>IFERROR(VLOOKUP(B6,'Background selections'!G:H,2,FALSE),"")</f>
        <v/>
      </c>
      <c r="D6" s="174">
        <f>I35</f>
        <v>0</v>
      </c>
      <c r="E6" s="175"/>
      <c r="F6" s="174">
        <f>J35</f>
        <v>0</v>
      </c>
      <c r="G6" s="175"/>
      <c r="H6" s="64" t="str">
        <f>IFERROR(SUM(F6/C6),"")</f>
        <v/>
      </c>
      <c r="I6" s="5"/>
      <c r="J6" s="5"/>
      <c r="K6" s="5"/>
      <c r="L6" s="5"/>
    </row>
    <row r="7" spans="2:12" ht="28.5" customHeight="1" x14ac:dyDescent="0.25">
      <c r="B7" s="4"/>
      <c r="C7" s="5"/>
      <c r="D7" s="5"/>
      <c r="E7" s="5"/>
      <c r="F7" s="5"/>
      <c r="G7" s="5"/>
      <c r="H7" s="5"/>
      <c r="I7" s="5"/>
      <c r="J7" s="5"/>
    </row>
    <row r="8" spans="2:12" s="38" customFormat="1" ht="20.100000000000001" customHeight="1" thickBot="1" x14ac:dyDescent="0.3">
      <c r="B8" s="158" t="s">
        <v>156</v>
      </c>
      <c r="C8" s="159"/>
      <c r="D8" s="159"/>
      <c r="E8" s="159"/>
      <c r="F8" s="160" t="s">
        <v>157</v>
      </c>
      <c r="G8" s="161"/>
      <c r="H8" s="161"/>
      <c r="I8" s="162"/>
      <c r="J8" s="60" t="s">
        <v>158</v>
      </c>
    </row>
    <row r="9" spans="2:12" ht="20.100000000000001" customHeight="1" x14ac:dyDescent="0.25">
      <c r="B9" s="24"/>
      <c r="C9" s="25"/>
      <c r="D9" s="25"/>
      <c r="E9" s="26"/>
      <c r="F9" s="39"/>
      <c r="G9" s="40"/>
      <c r="H9" s="40"/>
      <c r="I9" s="41"/>
      <c r="J9" s="59"/>
    </row>
    <row r="10" spans="2:12" s="7" customFormat="1" ht="20.100000000000001" customHeight="1" thickBot="1" x14ac:dyDescent="0.3">
      <c r="B10" s="163" t="s">
        <v>159</v>
      </c>
      <c r="C10" s="164"/>
      <c r="D10" s="164"/>
      <c r="E10" s="37" t="s">
        <v>160</v>
      </c>
      <c r="F10" s="165" t="s">
        <v>159</v>
      </c>
      <c r="G10" s="165"/>
      <c r="H10" s="165"/>
      <c r="I10" s="42" t="s">
        <v>160</v>
      </c>
      <c r="J10" s="61"/>
      <c r="K10" s="6"/>
      <c r="L10" s="6"/>
    </row>
    <row r="11" spans="2:12" s="23" customFormat="1" ht="20.100000000000001" customHeight="1" x14ac:dyDescent="0.25">
      <c r="B11" s="176" t="s">
        <v>161</v>
      </c>
      <c r="C11" s="177"/>
      <c r="D11" s="178"/>
      <c r="E11" s="65">
        <v>0</v>
      </c>
      <c r="F11" s="179" t="s">
        <v>161</v>
      </c>
      <c r="G11" s="180"/>
      <c r="H11" s="181"/>
      <c r="I11" s="70">
        <f>'REVISED 2026 WORKPLAN'!F7</f>
        <v>0</v>
      </c>
      <c r="J11" s="68">
        <f>E11-I11</f>
        <v>0</v>
      </c>
      <c r="K11" s="22"/>
      <c r="L11" s="22"/>
    </row>
    <row r="12" spans="2:12" ht="20.100000000000001" customHeight="1" x14ac:dyDescent="0.25">
      <c r="B12" s="27" t="s">
        <v>162</v>
      </c>
      <c r="C12" s="28"/>
      <c r="D12" s="29"/>
      <c r="E12" s="66">
        <v>0</v>
      </c>
      <c r="F12" s="43" t="s">
        <v>162</v>
      </c>
      <c r="G12" s="44"/>
      <c r="H12" s="45"/>
      <c r="I12" s="70">
        <f>'REVISED 2026 WORKPLAN'!F9</f>
        <v>0</v>
      </c>
      <c r="J12" s="68">
        <f t="shared" ref="J12:J34" si="0">E12-I12</f>
        <v>0</v>
      </c>
    </row>
    <row r="13" spans="2:12" ht="20.100000000000001" customHeight="1" x14ac:dyDescent="0.25">
      <c r="B13" s="27" t="s">
        <v>163</v>
      </c>
      <c r="C13" s="28"/>
      <c r="D13" s="29"/>
      <c r="E13" s="66">
        <v>0</v>
      </c>
      <c r="F13" s="43" t="s">
        <v>163</v>
      </c>
      <c r="G13" s="44"/>
      <c r="H13" s="45"/>
      <c r="I13" s="70">
        <f>'REVISED 2026 WORKPLAN'!F27</f>
        <v>0</v>
      </c>
      <c r="J13" s="68">
        <f t="shared" si="0"/>
        <v>0</v>
      </c>
    </row>
    <row r="14" spans="2:12" ht="20.100000000000001" customHeight="1" x14ac:dyDescent="0.25">
      <c r="B14" s="182" t="s">
        <v>164</v>
      </c>
      <c r="C14" s="183"/>
      <c r="D14" s="184"/>
      <c r="E14" s="66">
        <v>0</v>
      </c>
      <c r="F14" s="185" t="s">
        <v>164</v>
      </c>
      <c r="G14" s="186"/>
      <c r="H14" s="187"/>
      <c r="I14" s="70">
        <f>'REVISED 2026 WORKPLAN'!F37</f>
        <v>0</v>
      </c>
      <c r="J14" s="68">
        <f t="shared" si="0"/>
        <v>0</v>
      </c>
    </row>
    <row r="15" spans="2:12" ht="20.100000000000001" customHeight="1" x14ac:dyDescent="0.25">
      <c r="B15" s="30" t="s">
        <v>165</v>
      </c>
      <c r="C15" s="104"/>
      <c r="D15" s="105"/>
      <c r="E15" s="66">
        <v>0</v>
      </c>
      <c r="F15" s="46" t="s">
        <v>165</v>
      </c>
      <c r="G15" s="106"/>
      <c r="H15" s="107"/>
      <c r="I15" s="70">
        <f>'REVISED 2026 WORKPLAN'!F47</f>
        <v>0</v>
      </c>
      <c r="J15" s="68">
        <f t="shared" si="0"/>
        <v>0</v>
      </c>
    </row>
    <row r="16" spans="2:12" ht="20.100000000000001" customHeight="1" x14ac:dyDescent="0.25">
      <c r="B16" s="30" t="s">
        <v>166</v>
      </c>
      <c r="C16" s="104"/>
      <c r="D16" s="105"/>
      <c r="E16" s="66">
        <v>0</v>
      </c>
      <c r="F16" s="46" t="s">
        <v>166</v>
      </c>
      <c r="G16" s="106"/>
      <c r="H16" s="107"/>
      <c r="I16" s="70">
        <f>'REVISED 2026 WORKPLAN'!F57</f>
        <v>0</v>
      </c>
      <c r="J16" s="68">
        <f t="shared" si="0"/>
        <v>0</v>
      </c>
    </row>
    <row r="17" spans="2:10" ht="20.100000000000001" customHeight="1" x14ac:dyDescent="0.25">
      <c r="B17" s="27" t="s">
        <v>167</v>
      </c>
      <c r="C17" s="28"/>
      <c r="D17" s="29"/>
      <c r="E17" s="66">
        <v>0</v>
      </c>
      <c r="F17" s="43" t="s">
        <v>167</v>
      </c>
      <c r="G17" s="44"/>
      <c r="H17" s="45"/>
      <c r="I17" s="70">
        <f>'REVISED 2026 WORKPLAN'!F75</f>
        <v>0</v>
      </c>
      <c r="J17" s="68">
        <f t="shared" si="0"/>
        <v>0</v>
      </c>
    </row>
    <row r="18" spans="2:10" ht="20.100000000000001" customHeight="1" x14ac:dyDescent="0.25">
      <c r="B18" s="27" t="s">
        <v>168</v>
      </c>
      <c r="C18" s="28"/>
      <c r="D18" s="29"/>
      <c r="E18" s="66">
        <v>0</v>
      </c>
      <c r="F18" s="43" t="s">
        <v>168</v>
      </c>
      <c r="G18" s="44"/>
      <c r="H18" s="45"/>
      <c r="I18" s="70">
        <f>'REVISED 2026 WORKPLAN'!F93</f>
        <v>0</v>
      </c>
      <c r="J18" s="68">
        <f t="shared" si="0"/>
        <v>0</v>
      </c>
    </row>
    <row r="19" spans="2:10" ht="20.100000000000001" customHeight="1" x14ac:dyDescent="0.25">
      <c r="B19" s="27" t="s">
        <v>169</v>
      </c>
      <c r="C19" s="28"/>
      <c r="D19" s="29"/>
      <c r="E19" s="66">
        <v>0</v>
      </c>
      <c r="F19" s="43" t="s">
        <v>169</v>
      </c>
      <c r="G19" s="44"/>
      <c r="H19" s="45"/>
      <c r="I19" s="70">
        <f>'REVISED 2026 WORKPLAN'!F103</f>
        <v>0</v>
      </c>
      <c r="J19" s="68">
        <f t="shared" si="0"/>
        <v>0</v>
      </c>
    </row>
    <row r="20" spans="2:10" ht="20.100000000000001" customHeight="1" x14ac:dyDescent="0.25">
      <c r="B20" s="31" t="s">
        <v>170</v>
      </c>
      <c r="C20" s="100"/>
      <c r="D20" s="101"/>
      <c r="E20" s="66">
        <v>0</v>
      </c>
      <c r="F20" s="47" t="s">
        <v>170</v>
      </c>
      <c r="G20" s="102"/>
      <c r="H20" s="103"/>
      <c r="I20" s="70">
        <f>'REVISED 2026 WORKPLAN'!F113</f>
        <v>0</v>
      </c>
      <c r="J20" s="68">
        <f t="shared" si="0"/>
        <v>0</v>
      </c>
    </row>
    <row r="21" spans="2:10" ht="20.100000000000001" customHeight="1" x14ac:dyDescent="0.25">
      <c r="B21" s="30" t="s">
        <v>171</v>
      </c>
      <c r="C21" s="32"/>
      <c r="D21" s="33"/>
      <c r="E21" s="66">
        <v>0</v>
      </c>
      <c r="F21" s="46" t="s">
        <v>171</v>
      </c>
      <c r="G21" s="48"/>
      <c r="H21" s="49"/>
      <c r="I21" s="70">
        <f>'REVISED 2026 WORKPLAN'!F123</f>
        <v>0</v>
      </c>
      <c r="J21" s="68">
        <f t="shared" si="0"/>
        <v>0</v>
      </c>
    </row>
    <row r="22" spans="2:10" ht="20.100000000000001" customHeight="1" x14ac:dyDescent="0.25">
      <c r="B22" s="30" t="s">
        <v>172</v>
      </c>
      <c r="C22" s="32"/>
      <c r="D22" s="33"/>
      <c r="E22" s="66">
        <v>0</v>
      </c>
      <c r="F22" s="46" t="s">
        <v>172</v>
      </c>
      <c r="G22" s="48"/>
      <c r="H22" s="49"/>
      <c r="I22" s="70">
        <f>'REVISED 2026 WORKPLAN'!F141</f>
        <v>0</v>
      </c>
      <c r="J22" s="68">
        <f t="shared" si="0"/>
        <v>0</v>
      </c>
    </row>
    <row r="23" spans="2:10" ht="20.100000000000001" customHeight="1" x14ac:dyDescent="0.25">
      <c r="B23" s="182" t="s">
        <v>173</v>
      </c>
      <c r="C23" s="183"/>
      <c r="D23" s="184"/>
      <c r="E23" s="66">
        <v>0</v>
      </c>
      <c r="F23" s="185" t="s">
        <v>173</v>
      </c>
      <c r="G23" s="186"/>
      <c r="H23" s="187"/>
      <c r="I23" s="70">
        <f>'REVISED 2026 WORKPLAN'!F151</f>
        <v>0</v>
      </c>
      <c r="J23" s="68">
        <f t="shared" si="0"/>
        <v>0</v>
      </c>
    </row>
    <row r="24" spans="2:10" ht="20.100000000000001" customHeight="1" x14ac:dyDescent="0.25">
      <c r="B24" s="30" t="s">
        <v>174</v>
      </c>
      <c r="C24" s="32"/>
      <c r="D24" s="33"/>
      <c r="E24" s="66">
        <v>0</v>
      </c>
      <c r="F24" s="46" t="s">
        <v>174</v>
      </c>
      <c r="G24" s="48"/>
      <c r="H24" s="49"/>
      <c r="I24" s="70">
        <f>'REVISED 2026 WORKPLAN'!F169</f>
        <v>0</v>
      </c>
      <c r="J24" s="68">
        <f t="shared" si="0"/>
        <v>0</v>
      </c>
    </row>
    <row r="25" spans="2:10" ht="20.100000000000001" customHeight="1" x14ac:dyDescent="0.25">
      <c r="B25" s="31" t="s">
        <v>175</v>
      </c>
      <c r="C25" s="32"/>
      <c r="D25" s="33"/>
      <c r="E25" s="66">
        <v>0</v>
      </c>
      <c r="F25" s="47" t="s">
        <v>175</v>
      </c>
      <c r="G25" s="48"/>
      <c r="H25" s="49"/>
      <c r="I25" s="70">
        <f>'REVISED 2026 WORKPLAN'!F179</f>
        <v>0</v>
      </c>
      <c r="J25" s="68">
        <f t="shared" si="0"/>
        <v>0</v>
      </c>
    </row>
    <row r="26" spans="2:10" ht="20.100000000000001" customHeight="1" x14ac:dyDescent="0.25">
      <c r="B26" s="30" t="s">
        <v>176</v>
      </c>
      <c r="C26" s="32"/>
      <c r="D26" s="33"/>
      <c r="E26" s="66">
        <v>0</v>
      </c>
      <c r="F26" s="46" t="s">
        <v>176</v>
      </c>
      <c r="G26" s="48"/>
      <c r="H26" s="49"/>
      <c r="I26" s="70">
        <f>'REVISED 2026 WORKPLAN'!F197</f>
        <v>0</v>
      </c>
      <c r="J26" s="68">
        <f t="shared" si="0"/>
        <v>0</v>
      </c>
    </row>
    <row r="27" spans="2:10" ht="20.100000000000001" customHeight="1" x14ac:dyDescent="0.25">
      <c r="B27" s="30" t="s">
        <v>177</v>
      </c>
      <c r="C27" s="32"/>
      <c r="D27" s="33"/>
      <c r="E27" s="66">
        <v>0</v>
      </c>
      <c r="F27" s="46" t="s">
        <v>177</v>
      </c>
      <c r="G27" s="48"/>
      <c r="H27" s="49"/>
      <c r="I27" s="70">
        <f>'REVISED 2026 WORKPLAN'!F207</f>
        <v>0</v>
      </c>
      <c r="J27" s="68">
        <f t="shared" si="0"/>
        <v>0</v>
      </c>
    </row>
    <row r="28" spans="2:10" ht="20.100000000000001" customHeight="1" x14ac:dyDescent="0.25">
      <c r="B28" s="30" t="s">
        <v>178</v>
      </c>
      <c r="C28" s="32"/>
      <c r="D28" s="33"/>
      <c r="E28" s="66">
        <v>0</v>
      </c>
      <c r="F28" s="46" t="s">
        <v>178</v>
      </c>
      <c r="G28" s="48"/>
      <c r="H28" s="49"/>
      <c r="I28" s="70">
        <f>'REVISED 2026 WORKPLAN'!F217</f>
        <v>0</v>
      </c>
      <c r="J28" s="68">
        <f t="shared" si="0"/>
        <v>0</v>
      </c>
    </row>
    <row r="29" spans="2:10" ht="20.100000000000001" customHeight="1" x14ac:dyDescent="0.25">
      <c r="B29" s="30" t="s">
        <v>179</v>
      </c>
      <c r="C29" s="32"/>
      <c r="D29" s="33"/>
      <c r="E29" s="66">
        <v>0</v>
      </c>
      <c r="F29" s="46" t="s">
        <v>179</v>
      </c>
      <c r="G29" s="48"/>
      <c r="H29" s="49"/>
      <c r="I29" s="70">
        <f>'REVISED 2026 WORKPLAN'!F227</f>
        <v>0</v>
      </c>
      <c r="J29" s="68">
        <f t="shared" si="0"/>
        <v>0</v>
      </c>
    </row>
    <row r="30" spans="2:10" ht="20.100000000000001" customHeight="1" x14ac:dyDescent="0.25">
      <c r="B30" s="30" t="s">
        <v>180</v>
      </c>
      <c r="C30" s="32"/>
      <c r="D30" s="33"/>
      <c r="E30" s="66">
        <v>0</v>
      </c>
      <c r="F30" s="46" t="s">
        <v>180</v>
      </c>
      <c r="G30" s="48"/>
      <c r="H30" s="49"/>
      <c r="I30" s="70">
        <f>'REVISED 2026 WORKPLAN'!F237</f>
        <v>0</v>
      </c>
      <c r="J30" s="68">
        <f t="shared" si="0"/>
        <v>0</v>
      </c>
    </row>
    <row r="31" spans="2:10" ht="20.100000000000001" customHeight="1" x14ac:dyDescent="0.25">
      <c r="B31" s="30" t="s">
        <v>181</v>
      </c>
      <c r="C31" s="32"/>
      <c r="D31" s="33"/>
      <c r="E31" s="66">
        <v>0</v>
      </c>
      <c r="F31" s="46" t="s">
        <v>181</v>
      </c>
      <c r="G31" s="48"/>
      <c r="H31" s="49"/>
      <c r="I31" s="70">
        <f>'REVISED 2026 WORKPLAN'!F247</f>
        <v>0</v>
      </c>
      <c r="J31" s="68">
        <f t="shared" si="0"/>
        <v>0</v>
      </c>
    </row>
    <row r="32" spans="2:10" ht="20.100000000000001" customHeight="1" x14ac:dyDescent="0.25">
      <c r="B32" s="34" t="s">
        <v>182</v>
      </c>
      <c r="C32" s="35"/>
      <c r="D32" s="36"/>
      <c r="E32" s="66">
        <v>0</v>
      </c>
      <c r="F32" s="50" t="s">
        <v>182</v>
      </c>
      <c r="G32" s="51"/>
      <c r="H32" s="52"/>
      <c r="I32" s="70">
        <f>'REVISED 2026 WORKPLAN'!F257</f>
        <v>0</v>
      </c>
      <c r="J32" s="68">
        <f t="shared" si="0"/>
        <v>0</v>
      </c>
    </row>
    <row r="33" spans="2:10" ht="20.100000000000001" customHeight="1" x14ac:dyDescent="0.25">
      <c r="B33" s="34" t="s">
        <v>183</v>
      </c>
      <c r="C33" s="35"/>
      <c r="D33" s="36"/>
      <c r="E33" s="66">
        <v>0</v>
      </c>
      <c r="F33" s="50" t="s">
        <v>183</v>
      </c>
      <c r="G33" s="51"/>
      <c r="H33" s="52"/>
      <c r="I33" s="70">
        <f>'REVISED 2026 WORKPLAN'!F267</f>
        <v>0</v>
      </c>
      <c r="J33" s="68">
        <f t="shared" si="0"/>
        <v>0</v>
      </c>
    </row>
    <row r="34" spans="2:10" ht="20.100000000000001" customHeight="1" x14ac:dyDescent="0.25">
      <c r="B34" s="34" t="s">
        <v>184</v>
      </c>
      <c r="C34" s="35"/>
      <c r="D34" s="36"/>
      <c r="E34" s="66">
        <v>0</v>
      </c>
      <c r="F34" s="50" t="s">
        <v>184</v>
      </c>
      <c r="G34" s="51"/>
      <c r="H34" s="52"/>
      <c r="I34" s="70">
        <f>'REVISED 2026 WORKPLAN'!F285</f>
        <v>0</v>
      </c>
      <c r="J34" s="68">
        <f t="shared" si="0"/>
        <v>0</v>
      </c>
    </row>
    <row r="35" spans="2:10" s="21" customFormat="1" ht="20.100000000000001" customHeight="1" thickBot="1" x14ac:dyDescent="0.3">
      <c r="B35" s="166" t="s">
        <v>185</v>
      </c>
      <c r="C35" s="167"/>
      <c r="D35" s="168"/>
      <c r="E35" s="67">
        <f>SUM(E11:E34)</f>
        <v>0</v>
      </c>
      <c r="F35" s="169" t="s">
        <v>186</v>
      </c>
      <c r="G35" s="170"/>
      <c r="H35" s="171"/>
      <c r="I35" s="71">
        <f>SUM(I11:I34)</f>
        <v>0</v>
      </c>
      <c r="J35" s="69">
        <f>SUMIF(J11:J34, "&gt;0")</f>
        <v>0</v>
      </c>
    </row>
  </sheetData>
  <sheetProtection algorithmName="SHA-512" hashValue="oNkEUQCuMacWc1OmfYSrB7VDrBZtmb6bWx4rKat+hFbPniO07Jr3kobZgt9L8hfv61pxfVgLR3qhoNKky4Lyjg==" saltValue="Q33N7CjuYWX2CF2408ZmPA==" spinCount="100000" sheet="1" selectLockedCells="1"/>
  <mergeCells count="18">
    <mergeCell ref="B35:D35"/>
    <mergeCell ref="F35:H35"/>
    <mergeCell ref="D5:E5"/>
    <mergeCell ref="D6:E6"/>
    <mergeCell ref="F5:G5"/>
    <mergeCell ref="F6:G6"/>
    <mergeCell ref="B11:D11"/>
    <mergeCell ref="F11:H11"/>
    <mergeCell ref="B14:D14"/>
    <mergeCell ref="F14:H14"/>
    <mergeCell ref="B23:D23"/>
    <mergeCell ref="F23:H23"/>
    <mergeCell ref="B2:J2"/>
    <mergeCell ref="B3:J3"/>
    <mergeCell ref="B8:E8"/>
    <mergeCell ref="F8:I8"/>
    <mergeCell ref="B10:D10"/>
    <mergeCell ref="F10:H10"/>
  </mergeCells>
  <conditionalFormatting sqref="D6:E6">
    <cfRule type="cellIs" dxfId="1" priority="1" operator="equal">
      <formula>$C$6</formula>
    </cfRule>
  </conditionalFormatting>
  <conditionalFormatting sqref="H6">
    <cfRule type="cellIs" dxfId="0" priority="2" operator="between">
      <formula>0.1</formula>
      <formula>1</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039735-2ABF-45D8-A650-341C3BEAA581}">
  <ds:schemaRefs>
    <ds:schemaRef ds:uri="http://schemas.microsoft.com/office/2006/documentManagement/types"/>
    <ds:schemaRef ds:uri="http://schemas.microsoft.com/office/infopath/2007/PartnerControls"/>
    <ds:schemaRef ds:uri="http://purl.org/dc/elements/1.1/"/>
    <ds:schemaRef ds:uri="http://purl.org/dc/dcmitype/"/>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15746EA-D6B2-4091-B1CC-1C105F0D96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47869DE-133D-4D6C-974E-5513E55CF0CD}">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Background selections</vt:lpstr>
      <vt:lpstr>INSTRUCTIONS</vt:lpstr>
      <vt:lpstr>REVISED 2026 WORKPLAN</vt:lpstr>
      <vt:lpstr>2026 REVISION SUMMARY</vt:lpstr>
      <vt:lpstr>Allocation</vt:lpstr>
      <vt:lpstr>Region_County</vt:lpstr>
    </vt:vector>
  </TitlesOfParts>
  <Manager/>
  <Company>State of MN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Bertozzi, Breanna M (DHS)</dc:creator>
  <cp:keywords/>
  <dc:description/>
  <cp:lastModifiedBy>Yang, Kong (DHS)</cp:lastModifiedBy>
  <cp:revision/>
  <dcterms:created xsi:type="dcterms:W3CDTF">2026-02-06T00:21:46Z</dcterms:created>
  <dcterms:modified xsi:type="dcterms:W3CDTF">2026-04-08T14:52:40Z</dcterms:modified>
  <cp:category/>
  <cp:contentStatus/>
</cp:coreProperties>
</file>