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pwbar27\Desktop\"/>
    </mc:Choice>
  </mc:AlternateContent>
  <xr:revisionPtr revIDLastSave="0" documentId="13_ncr:1_{98B10E4D-BA16-4559-9F09-27E36EBCDCB0}" xr6:coauthVersionLast="47" xr6:coauthVersionMax="47" xr10:uidLastSave="{00000000-0000-0000-0000-000000000000}"/>
  <bookViews>
    <workbookView xWindow="-110" yWindow="-110" windowWidth="19420" windowHeight="10420" tabRatio="757" xr2:uid="{00000000-000D-0000-FFFF-FFFF00000000}"/>
  </bookViews>
  <sheets>
    <sheet name="Overview" sheetId="2" r:id="rId1"/>
    <sheet name="Instructions" sheetId="3" r:id="rId2"/>
    <sheet name="A_COVER" sheetId="4" r:id="rId3"/>
    <sheet name="B_STATE_set-indc" sheetId="5" r:id="rId4"/>
    <sheet name="C1_PROG_set-indc" sheetId="6" r:id="rId5"/>
    <sheet name="C2_PROG_free-indc_accs" sheetId="7" r:id="rId6"/>
    <sheet name="D1_PLAN_set-indc" sheetId="8" r:id="rId7"/>
    <sheet name="D2_PLAN_free-indc_qual" sheetId="9" r:id="rId8"/>
    <sheet name="D3_PLAN_free-indc_sanc" sheetId="10" r:id="rId9"/>
    <sheet name="E_BSS_set-indc" sheetId="11" r:id="rId10"/>
    <sheet name="Glossary" sheetId="12" r:id="rId11"/>
    <sheet name="Crosswalk" sheetId="14" r:id="rId12"/>
    <sheet name="Set values" sheetId="13" state="hidden" r:id="rId13"/>
  </sheets>
  <externalReferences>
    <externalReference r:id="rId14"/>
  </externalReferences>
  <definedNames>
    <definedName name="_xlnm._FilterDatabase" localSheetId="11" hidden="1">Crosswalk!$A$6:$L$153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K51" i="8"/>
  <c r="E3" i="11"/>
  <c r="F3" i="11"/>
  <c r="G3" i="11"/>
  <c r="H2" i="9"/>
  <c r="I2" i="9"/>
  <c r="J2" i="9"/>
  <c r="K2" i="9"/>
  <c r="L2" i="9"/>
  <c r="M2" i="9"/>
  <c r="N2" i="9"/>
  <c r="O2" i="9"/>
  <c r="P2" i="9"/>
  <c r="D2" i="8"/>
  <c r="E2" i="8"/>
  <c r="F2" i="8"/>
  <c r="G2" i="8"/>
  <c r="H2" i="8"/>
  <c r="I2" i="8"/>
  <c r="J2" i="8"/>
  <c r="K2" i="8"/>
  <c r="L2" i="8"/>
  <c r="E5" i="8"/>
  <c r="F5" i="8"/>
  <c r="G5" i="8"/>
  <c r="H5" i="8"/>
  <c r="I5" i="8"/>
  <c r="J5" i="8"/>
  <c r="K5" i="8"/>
  <c r="L5" i="8"/>
  <c r="D6" i="8"/>
  <c r="E6" i="8"/>
  <c r="F6" i="8"/>
  <c r="G6" i="8"/>
  <c r="H6" i="8"/>
  <c r="I6" i="8"/>
  <c r="J6" i="8"/>
  <c r="K6" i="8"/>
  <c r="L6" i="8"/>
  <c r="A5" i="7"/>
  <c r="A6" i="7"/>
  <c r="A7" i="7"/>
  <c r="A8" i="7"/>
  <c r="A9" i="7"/>
  <c r="D2" i="6"/>
  <c r="D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tc={31E437DE-0511-4F3A-8C6B-9306494CF3E4}</author>
  </authors>
  <commentList>
    <comment ref="AM3" authorId="0" shapeId="0" xr:uid="{00000000-0006-0000-0C00-000001000000}">
      <text>
        <t>[Threaded comment]
Your version of Excel allows you to read this threaded comment; however, any edits to it will get removed if the file is opened in a newer version of Excel. Learn more: https://go.microsoft.com/fwlink/?linkid=870924
Comment:
    Belongs to D1.VI.1</t>
      </text>
    </comment>
  </commentList>
</comments>
</file>

<file path=xl/sharedStrings.xml><?xml version="1.0" encoding="utf-8"?>
<sst xmlns="http://schemas.openxmlformats.org/spreadsheetml/2006/main" count="2123" uniqueCount="1029">
  <si>
    <r>
      <t xml:space="preserve">Enter information into tabs A-E, and only input values in </t>
    </r>
    <r>
      <rPr>
        <sz val="11"/>
        <color rgb="FFBA9F62"/>
        <rFont val="Arial"/>
        <family val="2"/>
      </rPr>
      <t xml:space="preserve">BEIGE CELLS </t>
    </r>
    <r>
      <rPr>
        <sz val="11"/>
        <rFont val="Arial"/>
        <family val="2"/>
      </rPr>
      <t>(white cells wi</t>
    </r>
    <r>
      <rPr>
        <sz val="11"/>
        <color theme="1"/>
        <rFont val="Arial"/>
        <family val="2"/>
      </rPr>
      <t xml:space="preserve">th black text provide explanatory text or calculated values). Key terms are defined in the glossary. </t>
    </r>
  </si>
  <si>
    <t>Inputting data</t>
  </si>
  <si>
    <t>E_BSS_set-indc</t>
  </si>
  <si>
    <t>E. BSS-entities, set indicators</t>
  </si>
  <si>
    <t>D3. Plan-level, state-specific indicators: Sanctions and Corrective Action Plans</t>
  </si>
  <si>
    <t>D2. Plan-level, state-specific indicators: Quality and Performance Measures</t>
  </si>
  <si>
    <t>D1_PLAN_set-indc</t>
  </si>
  <si>
    <t>D1. Plan-level, set indicators</t>
  </si>
  <si>
    <t>C2_PROG_free-indc_accs</t>
  </si>
  <si>
    <t xml:space="preserve">C2. Program-level, state-specific indicators: Availability, accessibility, and network adequacy </t>
  </si>
  <si>
    <t>C1_PROG_set-indc</t>
  </si>
  <si>
    <t xml:space="preserve">C1. Program-level, set indicators </t>
  </si>
  <si>
    <t>B_STATE_set-indc</t>
  </si>
  <si>
    <t xml:space="preserve">B. State level, set indicators </t>
  </si>
  <si>
    <t>A_COVER</t>
  </si>
  <si>
    <t xml:space="preserve">A. Cover sheet and identifying information </t>
  </si>
  <si>
    <t>Tab name</t>
  </si>
  <si>
    <t xml:space="preserve">Tab topic: </t>
  </si>
  <si>
    <t>Instructions</t>
  </si>
  <si>
    <t>The Managed Care Program Annual Report (MCPAR): A requirement of 42 CFR 438.66(e)</t>
  </si>
  <si>
    <t>Exclusion of CHIP from MCPAR</t>
  </si>
  <si>
    <t>Program definition</t>
  </si>
  <si>
    <t>Reporting timeframe</t>
  </si>
  <si>
    <t>Free text</t>
  </si>
  <si>
    <t>BSS entity 3</t>
  </si>
  <si>
    <t>BSS entity 2</t>
  </si>
  <si>
    <t>BSS entity 1</t>
  </si>
  <si>
    <t>Plan 9</t>
  </si>
  <si>
    <t>Plan 8</t>
  </si>
  <si>
    <t>Plan 7</t>
  </si>
  <si>
    <t>Plan 6</t>
  </si>
  <si>
    <t>Plan 5</t>
  </si>
  <si>
    <t>Plan 4</t>
  </si>
  <si>
    <t>Plan 3</t>
  </si>
  <si>
    <t>Plan 2</t>
  </si>
  <si>
    <t>Enter the name of each plan that participates in the program for which the state is reporting data. If the program contracts with fewer than 35 plans, leave unused fields blank.</t>
  </si>
  <si>
    <t>Plan 1</t>
  </si>
  <si>
    <t xml:space="preserve">Enter the name of the program for which the state is reporting data in the MCPAR. For purposes of the MCPAR, a program is defined by a contract between the state and a managed care plan (or group of plans), which articulates a standard set of benefits, eligibility criteria, reporting requirements, and has a set of rate cells specific to that program. </t>
  </si>
  <si>
    <t xml:space="preserve">Program name </t>
  </si>
  <si>
    <t>Date (MM/DD/YYYY)</t>
  </si>
  <si>
    <t>Enter the end date of the reporting period represented in this document.</t>
  </si>
  <si>
    <t>Reporting period end date</t>
  </si>
  <si>
    <t>Enter the start date of the reporting period represented in this document.</t>
  </si>
  <si>
    <t>Reporting period start date</t>
  </si>
  <si>
    <t>Enter the date on which this document is being submitted to CMS.</t>
  </si>
  <si>
    <t>Date of report submission</t>
  </si>
  <si>
    <t>Enter the email address of the individual filling out this document.</t>
  </si>
  <si>
    <t>Contact email address</t>
  </si>
  <si>
    <t>Enter the name and email address of the person or position to contact with questions regarding information reported in the MCPAR. States that do not wish to list a specific individual on the report are encouraged to use a department or program-wide email address that will allow anyone with questions to quickly reach someone who can provide answers.</t>
  </si>
  <si>
    <t>Contact name</t>
  </si>
  <si>
    <t>Enter the name of state submitting the report.</t>
  </si>
  <si>
    <t>State name </t>
  </si>
  <si>
    <t>Response</t>
  </si>
  <si>
    <t>Data format</t>
  </si>
  <si>
    <t>Instructions and definition</t>
  </si>
  <si>
    <t>Item or entity</t>
  </si>
  <si>
    <t>A. Cover sheet and identifying information</t>
  </si>
  <si>
    <t>Changes in provider circumstances: Part 3</t>
  </si>
  <si>
    <t>B.X.7.c</t>
  </si>
  <si>
    <t>Set values (select one)</t>
  </si>
  <si>
    <t>If the state monitors whether plans report provider “for cause” terminations in a timely manner in indicator B.X.7.a, indicate whether the state uses a metric or indicator to assess plan reporting performance.</t>
  </si>
  <si>
    <t>Changes in provider circumstances: Part 2</t>
  </si>
  <si>
    <t>B.X.7.b</t>
  </si>
  <si>
    <t>Indicate if the state monitors whether plans report provider “for cause” terminations in a timely manner under 42 CFR 438.608(a)(4).</t>
  </si>
  <si>
    <t>Changes in provider circumstances: Part 1</t>
  </si>
  <si>
    <t>B.X.7.a</t>
  </si>
  <si>
    <t>Describe how the state ensures timely and accurate reconciliation of enrollment files between the state and plans to ensure appropriate payments for enrollees experiencing a change in status (e.g., incarcerated, deceased, switching plans).</t>
  </si>
  <si>
    <t>Changes in beneficiary circumstances</t>
  </si>
  <si>
    <t>B.X.6</t>
  </si>
  <si>
    <t>Describe how the state monitors plan performance in reporting overpayments to the state. For example, does the state track compliance with this requirement and/or timeliness of reporting?</t>
  </si>
  <si>
    <t>State overpayment reporting monitoring</t>
  </si>
  <si>
    <t>B.X.5</t>
  </si>
  <si>
    <t>Description of overpayment contract standard</t>
  </si>
  <si>
    <t>B.X.4</t>
  </si>
  <si>
    <t>Contract locations of overpayment standard</t>
  </si>
  <si>
    <t>B.X.3</t>
  </si>
  <si>
    <t>Indicate whether the state allows plans to retain overpayments, requires the return of overpayments, or has established a hybrid system.</t>
  </si>
  <si>
    <t>Contract standard for overpayments</t>
  </si>
  <si>
    <t>B.X.2</t>
  </si>
  <si>
    <t>Payment risks between the state and plans</t>
  </si>
  <si>
    <t>B.X.1</t>
  </si>
  <si>
    <t>Topic X. Program Integrity</t>
  </si>
  <si>
    <t xml:space="preserve">Topic IX. Beneficiary Support System </t>
  </si>
  <si>
    <t>If state selected “proprietary system(s)” in indicator B.III.1, indicate whether the system(s) utilized are fully HIPAA compliant.</t>
  </si>
  <si>
    <t>HIPAA compliance of proprietary system(s) for encounter data validation</t>
  </si>
  <si>
    <t>B.III.2</t>
  </si>
  <si>
    <t>Set values (select multiple) or use free text for "other" response</t>
  </si>
  <si>
    <t>Data validation entity</t>
  </si>
  <si>
    <t>B.III.1</t>
  </si>
  <si>
    <t>Topic III. Encounter Data Reporting</t>
  </si>
  <si>
    <t>Count</t>
  </si>
  <si>
    <t xml:space="preserve">Statewide Medicaid managed care enrollment </t>
  </si>
  <si>
    <t>B.I.2</t>
  </si>
  <si>
    <t xml:space="preserve">Statewide Medicaid enrollment </t>
  </si>
  <si>
    <t>B.I.1</t>
  </si>
  <si>
    <t>Topic I. Program Characteristics and Enrollment</t>
  </si>
  <si>
    <t>Indicator</t>
  </si>
  <si>
    <t>#</t>
  </si>
  <si>
    <t>B. State-level indicators</t>
  </si>
  <si>
    <t>Website posting of 5 percent or more ownership control</t>
  </si>
  <si>
    <t>Did any plans disclose prohibited affiliations? Y/N. If the state took action, as required under 42 CFR 438.610(d), please enter interventions on Tab D3 Sanctions and Corrective Action Plans.</t>
  </si>
  <si>
    <t>Prohibited affiliation disclosure</t>
  </si>
  <si>
    <t>C1.X.3</t>
  </si>
  <si>
    <t>Excluded entities or persons</t>
  </si>
  <si>
    <t>Access standards for delegated entities</t>
  </si>
  <si>
    <t>Describe how the state works with MCPs to address these gaps.</t>
  </si>
  <si>
    <t>State response to gaps in network adequacy</t>
  </si>
  <si>
    <t>C1.V.2</t>
  </si>
  <si>
    <t xml:space="preserve">Describe any challenges to maintaining adequate networks and meeting standards. What are the state’s biggest challenges? </t>
  </si>
  <si>
    <t>Gaps/challenges in network adequacy</t>
  </si>
  <si>
    <t>C1.V.1</t>
  </si>
  <si>
    <t>Topic V. Availability, Accessibility, and Network Adequacy</t>
  </si>
  <si>
    <t>Per 42 CFR §438.408(b)(1), states must establish a timeframe for timely resolution of grievances that is no longer than 90 calendar days from the day the MCO, PIHP or PAHP receives the grievance. Describe the state's definition of timely resolution for grievances in the managed care program.</t>
  </si>
  <si>
    <t>State definition of "timely" resolution for grievances</t>
  </si>
  <si>
    <t>C1.IV.4</t>
  </si>
  <si>
    <t>Per 42 CFR §438.408(b)(3), states must establish a timeframe for timely resolution of expedited appeals that is no longer than 72 hours after the MCO, PIHP or PAHP receives the appeal. Describe in the state's definition of timely resolution for expedited appeals in the managed care program.</t>
  </si>
  <si>
    <t>State definition of "timely" resolution for expedited appeals</t>
  </si>
  <si>
    <t>C1.IV.3</t>
  </si>
  <si>
    <t>Per 42 CFR §438.408(b)(2), states must establish a timeframe for timely resolution of standard appeals that is no longer than 30 calendar days from the day the MCO, PIHP or PAHP receives the appeal. Describe the state's definition of timely resolution for standard appeals in the managed care program.</t>
  </si>
  <si>
    <t>State definition of "timely" resolution for standard appeals</t>
  </si>
  <si>
    <t>C1.IV.2</t>
  </si>
  <si>
    <t>If this report is being completed for a managed care program that covers LTSS, provide the definition that the state uses for "critical incidents" within the managed care program. If the managed care program does not cover LTSS, the state should respond "N/A."</t>
  </si>
  <si>
    <t>State's definition of "critical incident," as used for reporting purposes in its MLTSS program</t>
  </si>
  <si>
    <t>C1.IV.1</t>
  </si>
  <si>
    <t>Topic IV. Grievance, Appeals, and State Fair Hearings</t>
  </si>
  <si>
    <t>Describe any barriers to collecting and/or validating managed care plan encounter data that the state has experienced during the reporting period.</t>
  </si>
  <si>
    <t>Barriers to collecting/validating encounter data</t>
  </si>
  <si>
    <t>C1.III.6</t>
  </si>
  <si>
    <t>Describe the types of incentives that may be awarded to managed care plans for encounter data quality</t>
  </si>
  <si>
    <t>Incentives for encounter data quality</t>
  </si>
  <si>
    <t>C1.III.5</t>
  </si>
  <si>
    <t>Enter reference to the contract section that describes the types of failures to meet encounter data submission standards for which states may impose financial sanction(s) related to encounter data quality. 
Use contract section references, not page numbers.</t>
  </si>
  <si>
    <t xml:space="preserve">Financial penalties contract language </t>
  </si>
  <si>
    <t>C1.III.4</t>
  </si>
  <si>
    <t>Enter reference(s) to the contract section(s) that describe the criteria by which managed care plan performance on encounter data submission and correction will be measured. Use contract section references, not page numbers.</t>
  </si>
  <si>
    <t>Encounter data performance criteria contract language</t>
  </si>
  <si>
    <t>C1.III.3</t>
  </si>
  <si>
    <t>Criteria/ measures used to evaluate MCP performance</t>
  </si>
  <si>
    <t>C1.III.2</t>
  </si>
  <si>
    <t>Uses of encounter data</t>
  </si>
  <si>
    <t>C1.III.1</t>
  </si>
  <si>
    <t xml:space="preserve">Provide a brief explanation of any major changes to the population enrolled in or benefits provided by the managed care program during the reporting year. </t>
  </si>
  <si>
    <t>C1.I.6</t>
  </si>
  <si>
    <t>Program enrollment</t>
  </si>
  <si>
    <t>C1.I.5</t>
  </si>
  <si>
    <t>Variation in special benefits</t>
  </si>
  <si>
    <t>C1.I.4.b</t>
  </si>
  <si>
    <t>Select the type of MCPs that contract with the state to provide the services covered under the program. Select one of the allowed values.</t>
  </si>
  <si>
    <t>Program type</t>
  </si>
  <si>
    <t>C1.I.3</t>
  </si>
  <si>
    <t xml:space="preserve">Enter the hyperlink to the model contract or landing page for executed contracts for the program being reported in the MCPAR.  </t>
  </si>
  <si>
    <t>Contract URL</t>
  </si>
  <si>
    <t>C1.I.2</t>
  </si>
  <si>
    <t>Enter the title and date of the contract between the state and plans participating in the managed care program.</t>
  </si>
  <si>
    <t>Program contract</t>
  </si>
  <si>
    <t>C1.I.1</t>
  </si>
  <si>
    <t>C1.  Program-level, set indicators</t>
  </si>
  <si>
    <t>Set values (select one) or use free text for "other" response</t>
  </si>
  <si>
    <t>Frequency of oversight methods</t>
  </si>
  <si>
    <t>Monitoring methods</t>
  </si>
  <si>
    <t>Population</t>
  </si>
  <si>
    <t xml:space="preserve">Applicable region(s) </t>
  </si>
  <si>
    <t>Provider type</t>
  </si>
  <si>
    <t xml:space="preserve">Standard type </t>
  </si>
  <si>
    <t>Standard</t>
  </si>
  <si>
    <t>Domain or standard type</t>
  </si>
  <si>
    <t>C2. Program-level, state-specific indicators: Availability, accessibility, and network adequacy</t>
  </si>
  <si>
    <t xml:space="preserve">Select the frequency the plan reports changes in beneficiary circumstances to the state. </t>
  </si>
  <si>
    <t>D1.X.10</t>
  </si>
  <si>
    <t>Plan overpayment reporting to the state</t>
  </si>
  <si>
    <t>D1.X.9</t>
  </si>
  <si>
    <t>Ratio of program integrity referrals to the state</t>
  </si>
  <si>
    <t>D1.X.8</t>
  </si>
  <si>
    <t>Count of program integrity referrals to the state</t>
  </si>
  <si>
    <t>D1.X.7</t>
  </si>
  <si>
    <t>Select the referral path that the plan uses to make program integrity referrals to the state:
· If the plan makes referrals to the Medicaid Fraud Control Unit (MFCU) only.
· If the plan makes referrals to the State Medicaid Agency (SMA) and MFCU concurrently.
· If the plan makes some referrals to the SMA and others directly to the MFCU.</t>
  </si>
  <si>
    <t>Referral path for program integrity referrals to the state</t>
  </si>
  <si>
    <t>D1.X.6</t>
  </si>
  <si>
    <t>Enter the ratio of program integrity investigations resolved by the plan in the past year per 1,000 beneficiaries enrolled in the plan at the beginning of the reporting year.</t>
  </si>
  <si>
    <t xml:space="preserve">Ratio of resolved program integrity investigations </t>
  </si>
  <si>
    <t>D1.X.5</t>
  </si>
  <si>
    <t>Enter the count of program integrity investigations resolved by the plan in the past year.</t>
  </si>
  <si>
    <t>Count of resolved program integrity investigations</t>
  </si>
  <si>
    <t>D1.X.4</t>
  </si>
  <si>
    <t>Enter the ratio of program integrity investigations opened by the plan in the past year per 1,000 beneficiaries enrolled in the plan on the first day of the last month of the reporting year.</t>
  </si>
  <si>
    <t xml:space="preserve">Ratio of opened program integrity investigations </t>
  </si>
  <si>
    <t>D1.X.3</t>
  </si>
  <si>
    <t xml:space="preserve">Enter the count of program integrity investigations opened by the plan in the past year. </t>
  </si>
  <si>
    <t>Count of opened program integrity investigations</t>
  </si>
  <si>
    <t>D1.X.2</t>
  </si>
  <si>
    <t xml:space="preserve">Report the number of dedicated program integrity staff for routine internal monitoring and compliance risks as required under 42 CFR 438.608(a)(1)(vii). </t>
  </si>
  <si>
    <t>Dedicated program integrity staff</t>
  </si>
  <si>
    <t>D1.X.1</t>
  </si>
  <si>
    <t>D1.VI.3</t>
  </si>
  <si>
    <t>Delegated services</t>
  </si>
  <si>
    <t>D1.VI.1</t>
  </si>
  <si>
    <t>Enter the total number of grievances resolved during the reporting period that were filed for a reason other than the reasons listed above.</t>
  </si>
  <si>
    <t>Grievances filed for other reasons</t>
  </si>
  <si>
    <t>D1.IV.16k</t>
  </si>
  <si>
    <t>Enter the total number of grievances resolved during the reporting year that were related to the plan's denial of an enrollee's request for an expedited appeal. (Per 42 CFR §438.408(b)(3), states must establish a timeframe for timely resolution of expedited appeals that is no longer than 72 hours after the MCO, PIHP or PAHP receives the appeal. If a plan denies a request for an expedited appeal, the enrollee or their representative have the right to file a grievance.)</t>
  </si>
  <si>
    <t>Grievances related to plan denial of request for an expedited appeal</t>
  </si>
  <si>
    <t>D1.IV.16j</t>
  </si>
  <si>
    <t>Enter the total number of grievances resolved during the reporting year that were filed due to a lack of timely plan response to a service authorization or appeal request (including requests to expedite or extend appeals).</t>
  </si>
  <si>
    <t>Grievances related to lack of timely plan response to a service authorization or appeal request (including requests to expedite or extend appeals)</t>
  </si>
  <si>
    <t>D1.IV.16i</t>
  </si>
  <si>
    <t>Enter the total number of grievances resolved during the reporting year that were related to abuse, neglect or exploitation. Abuse/neglect/exploitation grievances include cases involving potential or actual patient harm.</t>
  </si>
  <si>
    <t>Grievances related to abuse, neglect or exploitation</t>
  </si>
  <si>
    <t>D1.IV.16h</t>
  </si>
  <si>
    <t>Grievances related to suspected fraud</t>
  </si>
  <si>
    <t>D1.IV.16g</t>
  </si>
  <si>
    <t>Enter the total number of grievances resolved during the reporting period that were filed for a reason related to payment or billing issues.</t>
  </si>
  <si>
    <t>Grievances related to payment or billing issues</t>
  </si>
  <si>
    <t>D1.IV.16f</t>
  </si>
  <si>
    <t>Enter the total number of grievances resolved by the plan during the reporting year that were related to plan communications. Plan communication grievances include grievances related to the clarity or accuracy of enrollee materials or other plan communications or to an enrollee's access to or the accessibility of enrollee materials or plan communications.</t>
  </si>
  <si>
    <t>Grievances related to plan communications</t>
  </si>
  <si>
    <t>D1.IV.16e</t>
  </si>
  <si>
    <t>Grievances related to quality of care</t>
  </si>
  <si>
    <t>D1.IV.16d</t>
  </si>
  <si>
    <t>Grievances related to access to care/services from plan or provider</t>
  </si>
  <si>
    <t>D1.IV.16c</t>
  </si>
  <si>
    <t>Grievances related to plan or provider care management/case management</t>
  </si>
  <si>
    <t>D1.IV.16b</t>
  </si>
  <si>
    <t>Grievances related to plan or provider customer service</t>
  </si>
  <si>
    <t>D1.IV.16a</t>
  </si>
  <si>
    <t>(header/blank cell)</t>
  </si>
  <si>
    <r>
      <t>Number of grievances resolved by plan during the reporting period related to the following reasons:</t>
    </r>
    <r>
      <rPr>
        <i/>
        <sz val="11"/>
        <rFont val="Arial"/>
        <family val="2"/>
      </rPr>
      <t xml:space="preserve"> 
(A single grievance may be related to multiple reasons and may therefore be counted in multiple categories below.)</t>
    </r>
  </si>
  <si>
    <t>Grievances related to other service types</t>
  </si>
  <si>
    <t>D1.IV.15j</t>
  </si>
  <si>
    <t>Grievances related to non-emergency medical transportation (NEMT)</t>
  </si>
  <si>
    <t>D1.IV.15i</t>
  </si>
  <si>
    <t>Grievances related to dental services</t>
  </si>
  <si>
    <t>D1.IV.15h</t>
  </si>
  <si>
    <t>Grievances related to long-term services and supports (LTSS)</t>
  </si>
  <si>
    <t>D1.IV.15g</t>
  </si>
  <si>
    <t>Grievances related to skilled nursing facility (SNF) services</t>
  </si>
  <si>
    <t>D1.IV.15f</t>
  </si>
  <si>
    <t>Grievances related to coverage of outpatient prescription drugs</t>
  </si>
  <si>
    <t>D1.IV.15e</t>
  </si>
  <si>
    <t>Grievances related to outpatient behavioral health services</t>
  </si>
  <si>
    <t>D1.IV.15d</t>
  </si>
  <si>
    <t>Grievances related to inpatient behavioral health services</t>
  </si>
  <si>
    <t>D1.IV.15c</t>
  </si>
  <si>
    <t>Grievances related to general outpatient services</t>
  </si>
  <si>
    <t>D1.IV.15b</t>
  </si>
  <si>
    <t>Grievances related to general inpatient services</t>
  </si>
  <si>
    <t>D1.IV.15a</t>
  </si>
  <si>
    <r>
      <t>Number of grievances resolved by plan during the reporting period related to the following services:</t>
    </r>
    <r>
      <rPr>
        <i/>
        <sz val="11"/>
        <rFont val="Arial"/>
        <family val="2"/>
      </rPr>
      <t xml:space="preserve"> 
(A single grievance may be related to multiple service types and may therefore be counted in multiple categories below.)</t>
    </r>
  </si>
  <si>
    <t>Enter the number of grievances for which timely resolution was provided by plan  during the reporting period. (See 42 CFR §438.408(b)(1) for requirements related to the timely resolution of grievances.)</t>
  </si>
  <si>
    <t>Number of grievances for which timely resolution was provided</t>
  </si>
  <si>
    <t>D1.IV.14</t>
  </si>
  <si>
    <t>Number of critical incidents filed during the reporting period by (or on behalf of) an LTSS user who previously filed a grievance</t>
  </si>
  <si>
    <t>D1.IV.13</t>
  </si>
  <si>
    <t>Enter the total number of grievances filed during the reporting year by or on behalf of LTSS users. An LTSS user is an enrollee who received at least one LTSS service at any point during the reporting year (regardless of whether the enrollee was actively receiving LTSS at the time that the grievance was filed).</t>
  </si>
  <si>
    <t>Grievances filed on behalf of LTSS users</t>
  </si>
  <si>
    <t>D1.IV.12</t>
  </si>
  <si>
    <t xml:space="preserve">Enter the total number of grievances still pending or in process (not yet resolved) as of the first day of the last month of the reporting year. </t>
  </si>
  <si>
    <t>Active grievances</t>
  </si>
  <si>
    <t>D1.IV.11</t>
  </si>
  <si>
    <t>Grievances resolved</t>
  </si>
  <si>
    <t>D1.IV.10</t>
  </si>
  <si>
    <t>Subtopic: Grievances</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</si>
  <si>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</si>
  <si>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External Medical Reviews resulting in an  adverse decision for the enrollee</t>
  </si>
  <si>
    <t>D1.IV.9b</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</si>
  <si>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</si>
  <si>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Reviews resulting in a favorable decision for the enrollee</t>
  </si>
  <si>
    <t>D1.IV.9a</t>
  </si>
  <si>
    <t>State Fair Hearings retracted prior to reaching a decision</t>
  </si>
  <si>
    <t>D1.IV.8d</t>
  </si>
  <si>
    <t xml:space="preserve">Enter the total number of State Fair Hearing decisions rendered during the reporting year that were adverse for the enrollee. </t>
  </si>
  <si>
    <t>State Fair Hearings resulting in an adverse decision for the enrollee</t>
  </si>
  <si>
    <t>D1.IV.8c</t>
  </si>
  <si>
    <t xml:space="preserve">Enter the total number of State Fair Hearing decisions rendered during the reporting year that were partially or fully favorable to the enrollee. </t>
  </si>
  <si>
    <t>State Fair Hearings resulting in a favorable decision  for the enrollee</t>
  </si>
  <si>
    <t>D1.IV.8b</t>
  </si>
  <si>
    <t>State Fair Hearing requests</t>
  </si>
  <si>
    <t>D1.IV.8a</t>
  </si>
  <si>
    <t>Appeals related to other service types</t>
  </si>
  <si>
    <t>D1.IV.7j</t>
  </si>
  <si>
    <t>Appeals related to non-emergency medical transportation (NEMT)</t>
  </si>
  <si>
    <t>D1.IV.7i</t>
  </si>
  <si>
    <t>Appeals related to dental services</t>
  </si>
  <si>
    <t>D1.IV.7h</t>
  </si>
  <si>
    <t>Appeals related to long-term services and supports (LTSS)</t>
  </si>
  <si>
    <t>D1.IV.7g</t>
  </si>
  <si>
    <t>Appeals related to skilled nursing facility (SNF) services</t>
  </si>
  <si>
    <t>D1.IV.7f</t>
  </si>
  <si>
    <t>Appeals related to covered outpatient prescription drugs</t>
  </si>
  <si>
    <t>D1.IV.7e</t>
  </si>
  <si>
    <t>Appeals related to outpatient behavioral health services</t>
  </si>
  <si>
    <t>D1.IV.7d</t>
  </si>
  <si>
    <t>Appeals related to inpatient behavioral health services</t>
  </si>
  <si>
    <t>D1.IV.7c</t>
  </si>
  <si>
    <t>Appeals related to general outpatient services</t>
  </si>
  <si>
    <t>D1.IV.7b</t>
  </si>
  <si>
    <t>Appeals related to general inpatient services</t>
  </si>
  <si>
    <t>D1.IV.7a</t>
  </si>
  <si>
    <r>
      <t>Number of appeals resolved during the reporting period related to the following services:</t>
    </r>
    <r>
      <rPr>
        <i/>
        <sz val="11"/>
        <color theme="1"/>
        <rFont val="Arial"/>
        <family val="2"/>
      </rPr>
      <t xml:space="preserve"> 
(A single appeal may be related to multiple service types and may therefore be counted in multiple categories below.)</t>
    </r>
  </si>
  <si>
    <t>Enter the total number of appeals resolved by the plan during the reporting year that were related to the plan's denial of an enrollee's request to dispute a financial liability.</t>
  </si>
  <si>
    <t>Appeals related to denial of an enrollee's request to dispute financial liability</t>
  </si>
  <si>
    <t>D1.IV.6g</t>
  </si>
  <si>
    <t>Enter the total number of appeals resolved by the plan during the reporting year that were related to the plan's denial of an enrollee's request to exercise their right, under 42 CFR §438.52(b)(2)(ii), to obtain services outside the network (only applicable to residents of rural areas with only one MCO)</t>
  </si>
  <si>
    <t>Appeals related to plan denial of an enrollee's right to request out-of-network care</t>
  </si>
  <si>
    <t>D1.IV.6f</t>
  </si>
  <si>
    <t>Enter the total number of appeals resolved by the plan during the reporting year that were related to the plan's failure to act within the timeframes provided at 42 CFR §438.408(b)(1) and (2) regarding the standard resolution of grievances and appeals.</t>
  </si>
  <si>
    <t>Appeals related to lack of timely plan response to an appeal or grievance</t>
  </si>
  <si>
    <t>D1.IV.6e</t>
  </si>
  <si>
    <t>Appeals related to service timeliness</t>
  </si>
  <si>
    <t>D1.IV.6d</t>
  </si>
  <si>
    <t>Enter the total number of appeals resolved by the plan during the reporting year that were related to the plan's denial, in whole or in part, of payment for a service that was already rendered.</t>
  </si>
  <si>
    <t>Appeals related to payment denial</t>
  </si>
  <si>
    <t>D1.IV.6c</t>
  </si>
  <si>
    <t>Enter the total number of appeals resolved by the plan during the reporting year that were related to the plan's reduction, suspension, or termination of a previously authorized service.</t>
  </si>
  <si>
    <t>Appeals related to reduction, suspension, or termination of a previously authorized service</t>
  </si>
  <si>
    <t>D1.IV.6b</t>
  </si>
  <si>
    <t>D1.IV.6a</t>
  </si>
  <si>
    <t>Enter the total number of expedited appeals for which timely resolution was provided by plan during the reporting period. (See 42 CFR §438.408(b)(3) for requirements related to timely resolution of standard appeals.)</t>
  </si>
  <si>
    <t>Expedited appeals for which timely resolution was provided</t>
  </si>
  <si>
    <t>D1.IV.5b</t>
  </si>
  <si>
    <t>Enter the total number of standard appeals for which timely resolution was provided by plan during the reporting period. (See 42 CFR §438.408(b)(2) for requirements related to timely resolution of standard appeals.)</t>
  </si>
  <si>
    <t>Standard appeals for which timely resolution was provided</t>
  </si>
  <si>
    <t>D1.IV.5a</t>
  </si>
  <si>
    <t>Number of critical incidents filed during the reporting period by (or on behalf of) an LTSS user who previously filed an appeal</t>
  </si>
  <si>
    <t>D1.IV.4</t>
  </si>
  <si>
    <t>Appeals filed on behalf of LTSS users</t>
  </si>
  <si>
    <t>D1.IV.3</t>
  </si>
  <si>
    <t xml:space="preserve">Enter the total number of appeals still pending or in process (not yet resolved) as of the first day of the last month of the reporting year. </t>
  </si>
  <si>
    <t>Active appeals</t>
  </si>
  <si>
    <t>D1.IV.2</t>
  </si>
  <si>
    <t>D1.IV.1</t>
  </si>
  <si>
    <t xml:space="preserve">Subtopic: Appeals </t>
  </si>
  <si>
    <t>Share of encounter data submissions that were HIPAA compliant</t>
  </si>
  <si>
    <t>D1.III.2</t>
  </si>
  <si>
    <t>Share of encounter data submissions that met state’s timely submission requirements</t>
  </si>
  <si>
    <t>Topic III. Encounter Data</t>
  </si>
  <si>
    <t>Medical Loss Ratio (MLR): Aggregate value</t>
  </si>
  <si>
    <t>Topic II. Financial Performance</t>
  </si>
  <si>
    <t>Plan share of any Medicaid managed care</t>
  </si>
  <si>
    <t>D1.I.3</t>
  </si>
  <si>
    <t xml:space="preserve">Sum of enrollment in the plan (within the specific program) as a percentage of total Medicaid enrollment in the state 
• Numerator: Plan enrollment (indicator D1.I.1)
• Denominator: Statewide Medicaid enrollment (indicator B.I.1) </t>
  </si>
  <si>
    <t>Plan share of Medicaid</t>
  </si>
  <si>
    <t>D1.I.2</t>
  </si>
  <si>
    <t>Enter total number of individuals enrolled in each plan as of the first day of the last month of the reporting year. </t>
  </si>
  <si>
    <t>Plan enrollment</t>
  </si>
  <si>
    <t>D1.I.1</t>
  </si>
  <si>
    <t>Topic I: Program Characteristics and Enrollment</t>
  </si>
  <si>
    <t>Topic VII. Quality and Performance Measures</t>
  </si>
  <si>
    <t>Measure description</t>
  </si>
  <si>
    <t>Measure set</t>
  </si>
  <si>
    <t>If measure reporting is cross-program, list which programs</t>
  </si>
  <si>
    <t>Measure reporting (program-specific or cross-program)</t>
  </si>
  <si>
    <t>Measure name</t>
  </si>
  <si>
    <t>NQF #</t>
  </si>
  <si>
    <t>Domain</t>
  </si>
  <si>
    <t>Topic VIII. Sanctions and Corrective Action Plans</t>
  </si>
  <si>
    <t>Dollar</t>
  </si>
  <si>
    <t>Has plan had CAP or had an intervention for similar reasons within the previous two years</t>
  </si>
  <si>
    <t>Remediation date non-compliance was corrected</t>
  </si>
  <si>
    <t>Date assessed</t>
  </si>
  <si>
    <t>Amount</t>
  </si>
  <si>
    <t>Instances (#) of noncompliance</t>
  </si>
  <si>
    <t>Reason for intervention</t>
  </si>
  <si>
    <t>Plan name</t>
  </si>
  <si>
    <t>Intervention topic</t>
  </si>
  <si>
    <t>Intervention type</t>
  </si>
  <si>
    <t xml:space="preserve">D3. Plan-level, state-specific indicators: Sanctions and Corrective Action Plans </t>
  </si>
  <si>
    <t>State evaluation of BSS entity performance</t>
  </si>
  <si>
    <t>BSS auxiliary aids and services</t>
  </si>
  <si>
    <t>BSS website</t>
  </si>
  <si>
    <t xml:space="preserve">Select roles that the contracted BSS entity performs, specified at 42 CFR 438.71(b). </t>
  </si>
  <si>
    <t>BSS entity role</t>
  </si>
  <si>
    <t>E.IX.3</t>
  </si>
  <si>
    <t xml:space="preserve">Select type of entity contracted to perform each BSS activity specified at 42 CFR 438.71(b). </t>
  </si>
  <si>
    <t>BSS entity type</t>
  </si>
  <si>
    <t>E.IX.2</t>
  </si>
  <si>
    <t>E.IX.1</t>
  </si>
  <si>
    <t>E. Beneficiary support system (BSS) entities, set indicators</t>
  </si>
  <si>
    <t xml:space="preserve">Risk-based capital (RBC) measures the percentage of the required minimum capital that the MCP is holding. The MCP’s minimum capital is calculated using a standard formula that measures the risk of insolvency. </t>
  </si>
  <si>
    <t>RBC</t>
  </si>
  <si>
    <t>Risk-based capital</t>
  </si>
  <si>
    <t>Reporting period /Reporting year</t>
  </si>
  <si>
    <t>Consistent with 42 CFR 438.2, Primary care case management entity (PCCM entity) means an organization that provides any of the following functions, in addition to primary care case management services, for the State: (1) Provision of intensive telephonic or face-to-face case management, including operation of a nurse triage advice line; (2) Development of enrollee care plans; (3) Execution of contracts with and/or oversight responsibilities for the activities of FFS providers in the FFS program; (4) Provision of payments to FFS providers on behalf of the State; (5) Provision of enrollee outreach and education activities; (6) Operation of a customer service call center; (7) Review of provider claims, utilization and practice patterns to conduct provider profiling and/or practice improvement; (8) Implementation of quality improvement activities including administering enrollee satisfaction surveys or collecting data necessary for performance measurement of providers; (9) Coordination with behavioral health systems/providers; (10) Coordination with long-term services and supports systems/providers.</t>
  </si>
  <si>
    <t>PCCM entity</t>
  </si>
  <si>
    <t>Primary care case management entity</t>
  </si>
  <si>
    <t>Consistent with 42 CFR 438.2, Primary care case management means a system under which: (1) A primary care case manager (PCCM) contracts with the State to furnish case management services (which include the location, coordination and monitoring of primary health care services) to Medicaid beneficiaries; or (2) A PCCM entity contracts with the State to provide a defined set of functions.</t>
  </si>
  <si>
    <t xml:space="preserve">PCCM </t>
  </si>
  <si>
    <t>Primary care case management</t>
  </si>
  <si>
    <t>Consistent with 42 CFR 438.2, Prepaid inpatient health plan (PIHP) means an entity that (1) Provides services to enrollees under contract with the State, and on the basis of capitation payments, or other payment arrangements that do not use State plan payment rates; (2) Provides, arranges for, or otherwise has responsibility for the provision of any inpatient hospital or institutional services for its enrollees; and (3) Does not have a comprehensive risk contract.</t>
  </si>
  <si>
    <t>PIHP</t>
  </si>
  <si>
    <t>Prepaid inpatient health plan</t>
  </si>
  <si>
    <t>Consistent with 42 CFR 438.2, Prepaid ambulatory health plan (PAHP) means an entity that (1) Provides services to enrollees under contract with the State, and on the basis of capitation payments, or other payment arrangements that do not use State plan payment rates; (2) Does not provide or arrange for, and is not otherwise responsible for the provision of any inpatient hospital or institutional services for its enrollees; and (3) Does not have a comprehensive risk contract.</t>
  </si>
  <si>
    <t>PAHP</t>
  </si>
  <si>
    <t>Prepaid ambulatory health plan</t>
  </si>
  <si>
    <t>Premium deficiency reserve (PDR) indicates whether future premiums plus current reserves are enough to cover future claim payments and expenses for the remainder of a contract period.</t>
  </si>
  <si>
    <t>PDR</t>
  </si>
  <si>
    <t>Premium deficiency reserve</t>
  </si>
  <si>
    <t>Medicaid agencies are reqired to ensure necessary transportation for beneficiaries to and from providers. For situations that do not involve an immediate threat to the life or health of an individual, this requirement is usually called “non-emergency medical transportation,” or NEMT.</t>
  </si>
  <si>
    <t>NEMT</t>
  </si>
  <si>
    <t>Non-emergency medical transportation</t>
  </si>
  <si>
    <t xml:space="preserve">Managed Long Term Services and Supports (MLTSS) refers to the delivery of long term services and supports through capitated Medicaid managed care programs. </t>
  </si>
  <si>
    <t>MLTSS</t>
  </si>
  <si>
    <t>Managed long-term services and supports</t>
  </si>
  <si>
    <t>As specified under 42 CFR 438.8(d)-(h), MLR is the sum of an MCP’s incurred claims, quality expenditures, and fraud prevention expenditures divided by its adjusted premium revenue. The MCP’s adjusted premium revenue is its aggregated premium revenue minus taxes, licensing, and regulatory fees. For states that mandate minimum MLR values for MCPs, minimum values must be at least 85 percent under 42 CFR 438.8(c).</t>
  </si>
  <si>
    <t>MLR</t>
  </si>
  <si>
    <t>Medical Loss Ratio</t>
  </si>
  <si>
    <t>Managed care program</t>
  </si>
  <si>
    <t>Consistent with 42 CFR 438.66, this document uses the term “managed care plan” to refer to MCO, PIHP, PAHP, and PCCM entities</t>
  </si>
  <si>
    <t>MCP</t>
  </si>
  <si>
    <t>Managed care plan</t>
  </si>
  <si>
    <t>An LTSS user is an enrollee who received at least one LTSS service at any point during the reporting year (regardless of whether the enrollee was actively receiving LTSS at the time that the grievance was filed).</t>
  </si>
  <si>
    <t>LTSS user</t>
  </si>
  <si>
    <t>Consistent with 42 CFR 438.2, Managed care organization (MCO) means an entity that has, or is seeking to qualify for, a comprehensive risk contract under this part, and that is (1) A Federally qualified HMO that meets the advance directives requirements of subpart I of part 489 of this chapter; or (2) Any public or private entity that meets the advance directives requirements and is determined by the Secretary to also meet the following conditions: (i) Makes the services it provides to its Medicaid enrollees as accessible (in terms of timeliness, amount, duration, and scope) as those services are to other Medicaid beneficiaries within the area served by the entity, (ii) Meets the solvency standards of § 438.116.</t>
  </si>
  <si>
    <t>MCO</t>
  </si>
  <si>
    <t>Managed care organization</t>
  </si>
  <si>
    <t>Sanction</t>
  </si>
  <si>
    <t>Critical incident</t>
  </si>
  <si>
    <t>Corrective action plan</t>
  </si>
  <si>
    <t>As defined at 42 CFR 438.71, a BSS provides support to beneficiaries both prior to and after enrollment in a MCO, PIHP, PAHP, PCCM or PCCM entity. The BSS must provide at a minimum: (i) Choice counseling for all beneficiaries, (ii) Assistance for enrollees in understanding managed care. (iii) Assistance as specified for enrollees who use, or express a desire to receive, LTSS in paragraph (d) of this section. (2) The beneficiary support system must perform outreach to beneficiaries and/or authorized representatives and be accessible in multiple ways including phone, Internet, in-person, and via auxiliary aids and services when requested....(d) Functions specific to LTSS activities: (1) An access point for complaints and concerns about plan enrollment, access to covered services, and other related matters. (2) Education on enrollees' grievance and appeal rights; the State fair hearing process; enrollee rights and responsibilities; and additional resources outside of the MCO, PIHP or PAHP. (3) Assistance, upon request, in navigating the plan grievance and appeal process, as well as appealing adverse benefit determinations by a plan to a State fair hearing. (4) Review and oversight of LTSS program data to provide guidance to the State Medicaid Agency on identification, remediation and resolution of systemic issues.</t>
  </si>
  <si>
    <t>BSS</t>
  </si>
  <si>
    <t>Beneficiary Support System</t>
  </si>
  <si>
    <t>Definition/ specification</t>
  </si>
  <si>
    <t>Acronym</t>
  </si>
  <si>
    <t>Term</t>
  </si>
  <si>
    <t xml:space="preserve">Glossary </t>
  </si>
  <si>
    <t>Wyoming</t>
  </si>
  <si>
    <t>Wisconsin</t>
  </si>
  <si>
    <t>West Virginia</t>
  </si>
  <si>
    <t>Washington</t>
  </si>
  <si>
    <t>Virginia</t>
  </si>
  <si>
    <t>Vermont</t>
  </si>
  <si>
    <t>Utah</t>
  </si>
  <si>
    <t>Texas</t>
  </si>
  <si>
    <t>Tennessee</t>
  </si>
  <si>
    <t>South Dakota</t>
  </si>
  <si>
    <t>South Carolina</t>
  </si>
  <si>
    <t>Rhode Island</t>
  </si>
  <si>
    <t>Puerto Rico</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</si>
  <si>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</si>
  <si>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</si>
  <si>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</si>
  <si>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</si>
  <si>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</si>
  <si>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</si>
  <si>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</si>
  <si>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</si>
  <si>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</si>
  <si>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</si>
  <si>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</si>
  <si>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</si>
  <si>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</si>
  <si>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</si>
  <si>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</si>
  <si>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</si>
  <si>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</si>
  <si>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</si>
  <si>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</si>
  <si>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</si>
  <si>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</si>
  <si>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</si>
  <si>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</si>
  <si>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</si>
  <si>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</si>
  <si>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Other (free text, specify)</t>
  </si>
  <si>
    <t>Illinois</t>
  </si>
  <si>
    <t>Academic/Research Organization</t>
  </si>
  <si>
    <t>Idaho</t>
  </si>
  <si>
    <t xml:space="preserve">	Other_x000D_
</t>
  </si>
  <si>
    <t>Consultant</t>
  </si>
  <si>
    <t>Hawaii</t>
  </si>
  <si>
    <t xml:space="preserve">	Physician Network Primary and Specialty Care_x000D_
</t>
  </si>
  <si>
    <t>Enrollment Broker</t>
  </si>
  <si>
    <t>Inpatient care (general acute)</t>
  </si>
  <si>
    <t>Georgia</t>
  </si>
  <si>
    <t>Inpatient Care (General Acute)</t>
  </si>
  <si>
    <t>Subcontractor</t>
  </si>
  <si>
    <t>Service fulfillment</t>
  </si>
  <si>
    <t>Physician network primary and specialty care</t>
  </si>
  <si>
    <t>Florida</t>
  </si>
  <si>
    <t>Physician Network Specialty Care Only</t>
  </si>
  <si>
    <t>Other Community-Based Organization</t>
  </si>
  <si>
    <t>Miniumum # of network providers</t>
  </si>
  <si>
    <t>Physician network specialty care-only</t>
  </si>
  <si>
    <t>None of the above</t>
  </si>
  <si>
    <t>Encounter data not used for any purpose</t>
  </si>
  <si>
    <t>Dist. of Col.</t>
  </si>
  <si>
    <t xml:space="preserve">	Physician Network Primary Care Only_x000D_
</t>
  </si>
  <si>
    <t>Legal Assistance Organization</t>
  </si>
  <si>
    <t>Long-term services and supports</t>
  </si>
  <si>
    <t>Provider to enrollee ratios</t>
  </si>
  <si>
    <t>Physician network primary care-only</t>
  </si>
  <si>
    <t>LTSS-SNF</t>
  </si>
  <si>
    <t>Connecticut</t>
  </si>
  <si>
    <t xml:space="preserve">	Dental_x000D_
</t>
  </si>
  <si>
    <t>Review/Oversight of LTSS Data</t>
  </si>
  <si>
    <t>Center for Independent Living (CIL)</t>
  </si>
  <si>
    <t>Timely access</t>
  </si>
  <si>
    <t>Liquidated damages</t>
  </si>
  <si>
    <t>Health plan enrollee experience of care</t>
  </si>
  <si>
    <t>Quarterly</t>
  </si>
  <si>
    <t>Hours of operation</t>
  </si>
  <si>
    <t>LTSS-adult day care</t>
  </si>
  <si>
    <t>Overall data accuracy (as determined through data validation)</t>
  </si>
  <si>
    <t>Policy making and decision support</t>
  </si>
  <si>
    <t>Proprietary system(s)</t>
  </si>
  <si>
    <t>Colorado</t>
  </si>
  <si>
    <t>LTSS Grievance/Appeals Assistance</t>
  </si>
  <si>
    <t>Aging and Disability Resource Network (ADRN)</t>
  </si>
  <si>
    <t>Performance Improvement</t>
  </si>
  <si>
    <t>Compliance letter</t>
  </si>
  <si>
    <t>Dental and oral health services</t>
  </si>
  <si>
    <t xml:space="preserve">Bi-monthly </t>
  </si>
  <si>
    <t>Appointment wait time</t>
  </si>
  <si>
    <t xml:space="preserve">Dental </t>
  </si>
  <si>
    <t>Less than annually</t>
  </si>
  <si>
    <t>Review of grievances related to access</t>
  </si>
  <si>
    <t>LTSS-assistive technology</t>
  </si>
  <si>
    <t>Provider ID field complete</t>
  </si>
  <si>
    <t>Program integrity</t>
  </si>
  <si>
    <t>Other </t>
  </si>
  <si>
    <t>Other third-party vendor</t>
  </si>
  <si>
    <t>California</t>
  </si>
  <si>
    <t>LTSS Grievance/Appeals Education</t>
  </si>
  <si>
    <t>State Health Insurance Assistance Program (SHIP)</t>
  </si>
  <si>
    <t>Reporting</t>
  </si>
  <si>
    <t>HEDIS</t>
  </si>
  <si>
    <t>Behavioral health care</t>
  </si>
  <si>
    <t>Monthly</t>
  </si>
  <si>
    <t>Ease of getting an appointment timely</t>
  </si>
  <si>
    <t>Annually</t>
  </si>
  <si>
    <t>EVV data analysis</t>
  </si>
  <si>
    <t>Small counties</t>
  </si>
  <si>
    <t>LTSS-personal care assistant</t>
  </si>
  <si>
    <t>Exceptions to time and distance standards</t>
  </si>
  <si>
    <t>Use of correct file formats</t>
  </si>
  <si>
    <t>Contract oversight</t>
  </si>
  <si>
    <t>Transportation</t>
  </si>
  <si>
    <t>Primary Care Case Management (PCCM) Entity</t>
  </si>
  <si>
    <t>EQRO</t>
  </si>
  <si>
    <t>Arkansas</t>
  </si>
  <si>
    <t xml:space="preserve">	Case Management (Behavioral Health, other)_x000D_
</t>
  </si>
  <si>
    <t>LTSS Complaint Access Point</t>
  </si>
  <si>
    <t>Ombudsman Program</t>
  </si>
  <si>
    <t>Excess charges</t>
  </si>
  <si>
    <t>Fine</t>
  </si>
  <si>
    <t>State-specific</t>
  </si>
  <si>
    <t>Care of acute and chronic conditions</t>
  </si>
  <si>
    <t>Bi-weekly</t>
  </si>
  <si>
    <t>The plan makes some referrals to the SMA and others directly to the MFCU.</t>
  </si>
  <si>
    <t>Maximum time or distance</t>
  </si>
  <si>
    <t>Case management</t>
  </si>
  <si>
    <t>Secret shopper calls</t>
  </si>
  <si>
    <t>Adult and pediatric</t>
  </si>
  <si>
    <t>Large counties</t>
  </si>
  <si>
    <t>Hospital</t>
  </si>
  <si>
    <t>LTSS-related standard: enrollee travels to the provider</t>
  </si>
  <si>
    <t>If yes, list website (free text)</t>
  </si>
  <si>
    <t>If yes, describe (free text)</t>
  </si>
  <si>
    <t>Timeliness of data certifications</t>
  </si>
  <si>
    <t>Monitoring and reporting</t>
  </si>
  <si>
    <t>Dental</t>
  </si>
  <si>
    <t>Prepaid Ambulatory Health Plan (PAHP)</t>
  </si>
  <si>
    <t>State has established a hybrid system</t>
  </si>
  <si>
    <t>State actuaries</t>
  </si>
  <si>
    <t>Arizona</t>
  </si>
  <si>
    <t xml:space="preserve">Behavioral Health </t>
  </si>
  <si>
    <t>Beneficiary Outreach</t>
  </si>
  <si>
    <t>Local Government Entity</t>
  </si>
  <si>
    <t>No</t>
  </si>
  <si>
    <t>False information</t>
  </si>
  <si>
    <t>Suspension of new enrollment</t>
  </si>
  <si>
    <t>Administrative penalty</t>
  </si>
  <si>
    <t>Medicaid Adult Core Set</t>
  </si>
  <si>
    <t>Cross-program rate</t>
  </si>
  <si>
    <t>Maternal and perinatal health</t>
  </si>
  <si>
    <t>Weekly</t>
  </si>
  <si>
    <t>The plan makes referrals to the SMA and MFCU concurrently.</t>
  </si>
  <si>
    <t>Maximum distance to travel</t>
  </si>
  <si>
    <t>Behavioral health</t>
  </si>
  <si>
    <t>Plan provider roster review</t>
  </si>
  <si>
    <t>Pediatric</t>
  </si>
  <si>
    <t>Rural</t>
  </si>
  <si>
    <t xml:space="preserve">Behavioral health </t>
  </si>
  <si>
    <t>LTSS-related standard: provider travels to the enrollee</t>
  </si>
  <si>
    <t>Timeliness of data corrections</t>
  </si>
  <si>
    <t>Quality/performance measurement</t>
  </si>
  <si>
    <t>Long-Term Services and Supports (LTSS)</t>
  </si>
  <si>
    <t>Prepaid Inpatient Health Plan (PIHP)</t>
  </si>
  <si>
    <t>State requires the return of overpayments</t>
  </si>
  <si>
    <t>Other state agency staff</t>
  </si>
  <si>
    <t>Alaska</t>
  </si>
  <si>
    <t xml:space="preserve">	Pharmaceuticals_x000D_
</t>
  </si>
  <si>
    <t>Enrollment Broker/Choice Counseling</t>
  </si>
  <si>
    <t>State Government Entity</t>
  </si>
  <si>
    <t>Yes</t>
  </si>
  <si>
    <t>Discrimination</t>
  </si>
  <si>
    <t>Civil monetary penalty</t>
  </si>
  <si>
    <t>Medicaid Child Core Set</t>
  </si>
  <si>
    <t>Program-specific rate</t>
  </si>
  <si>
    <t>Primary care access and preventive care</t>
  </si>
  <si>
    <t>Daily</t>
  </si>
  <si>
    <t>The plan makes referrals to the MFCU only.</t>
  </si>
  <si>
    <t>Maximum time to travel</t>
  </si>
  <si>
    <t>Pharmaceuticals</t>
  </si>
  <si>
    <t>At procurement</t>
  </si>
  <si>
    <t>Geomapping</t>
  </si>
  <si>
    <t xml:space="preserve">Adult </t>
  </si>
  <si>
    <t>Urban</t>
  </si>
  <si>
    <t>Primary care</t>
  </si>
  <si>
    <t>General quantitative availability and accessibility standard</t>
  </si>
  <si>
    <t>Timeliness of initial data submissions</t>
  </si>
  <si>
    <t>Rate setting</t>
  </si>
  <si>
    <t>Behavioral Health</t>
  </si>
  <si>
    <t>Managed Care Organization (MCO)</t>
  </si>
  <si>
    <t>Allow plans to retain overpayments</t>
  </si>
  <si>
    <t>State Medicaid agency staff</t>
  </si>
  <si>
    <t>Alabama</t>
  </si>
  <si>
    <t>Allow multiple</t>
  </si>
  <si>
    <t>Allow one</t>
  </si>
  <si>
    <t>Type</t>
  </si>
  <si>
    <t>Plan</t>
  </si>
  <si>
    <t>State</t>
  </si>
  <si>
    <t>Plan-measure</t>
  </si>
  <si>
    <t xml:space="preserve">Plan </t>
  </si>
  <si>
    <t xml:space="preserve">Program </t>
  </si>
  <si>
    <t>Program</t>
  </si>
  <si>
    <t>Level</t>
  </si>
  <si>
    <t>Not sure where this one goes - do not delete until known</t>
  </si>
  <si>
    <t>Voluntary provider withdrawals</t>
  </si>
  <si>
    <t>Standard type</t>
  </si>
  <si>
    <t>Special program benefits</t>
  </si>
  <si>
    <t>State name</t>
  </si>
  <si>
    <t>D3</t>
  </si>
  <si>
    <t>D2</t>
  </si>
  <si>
    <t>D1.X.12</t>
  </si>
  <si>
    <t>C2</t>
  </si>
  <si>
    <t>C1.I.4.a</t>
  </si>
  <si>
    <t>This sheet will be used to prepoplate fields with set values. It will be hidden from users.</t>
  </si>
  <si>
    <t xml:space="preserve">If the state conducted any audits during the contract year to determine the accuracy, truthfulness, and completeness of the encounter and financial data submitted by the plans under 42 CFR 438.602(e), provide the link(s) to the audit results. </t>
  </si>
  <si>
    <t>B.X.8a</t>
  </si>
  <si>
    <t>B.X.8b</t>
  </si>
  <si>
    <t>Managed Care Oversight: Part 1a</t>
  </si>
  <si>
    <t>Website posting of 5 percent or more ownership control [link]</t>
  </si>
  <si>
    <t>Periodic audits [link]</t>
  </si>
  <si>
    <t>Website posting of 5 percent or more ownership control [Y/N]</t>
  </si>
  <si>
    <t>C1.IX.4</t>
  </si>
  <si>
    <t>C1.IX.1</t>
  </si>
  <si>
    <t>C1.IX.2</t>
  </si>
  <si>
    <t>C1.IX.3</t>
  </si>
  <si>
    <t>BSS LTSS program data</t>
  </si>
  <si>
    <r>
      <t xml:space="preserve">The State must submit MPCAR reports to CMS no later than 180 days after each contract year. The initial MCPAR report will be due after the contract year following the release of CMS guidance on the content and form of the report (i.e. after release of this form) (42 CFR 438.68(e)(1). </t>
    </r>
    <r>
      <rPr>
        <b/>
        <sz val="11"/>
        <rFont val="Arial"/>
        <family val="2"/>
      </rPr>
      <t xml:space="preserve"> </t>
    </r>
    <r>
      <rPr>
        <sz val="11"/>
        <rFont val="Arial"/>
        <family val="2"/>
      </rPr>
      <t>Example timeframe: If CMS releases guidance on the MCPAR in the beginning 2021, states that have contracts on a calendar cycle (for example, states with contracts running from July, 2021 to June, 2022), would have their first required report due December 31, 2022. For states with calendar year contracts, the calendar year following release of the guidance would be 2022, and their first reports would be due June 2023.  </t>
    </r>
  </si>
  <si>
    <t>Data lags</t>
  </si>
  <si>
    <t>Preparing the first MCPAR</t>
  </si>
  <si>
    <t xml:space="preserve">Encounter data validation </t>
  </si>
  <si>
    <t>D2_PLAN_free-indc_qual</t>
  </si>
  <si>
    <t>D3_PLAN_free-indc_sanc</t>
  </si>
  <si>
    <t>Glossary</t>
  </si>
  <si>
    <t>Reporting Instructions</t>
  </si>
  <si>
    <t>Overlap with other state reporting requirements</t>
  </si>
  <si>
    <t>1115 reports overlap</t>
  </si>
  <si>
    <r>
      <t xml:space="preserve">Tab identifier </t>
    </r>
    <r>
      <rPr>
        <b/>
        <sz val="9"/>
        <color rgb="FF000000"/>
        <rFont val="Wingdings"/>
        <charset val="2"/>
      </rPr>
      <t>Ø</t>
    </r>
    <r>
      <rPr>
        <b/>
        <sz val="9"/>
        <color rgb="FF000000"/>
        <rFont val="Arial"/>
        <family val="2"/>
      </rPr>
      <t xml:space="preserve"> </t>
    </r>
  </si>
  <si>
    <t>A</t>
  </si>
  <si>
    <t>B</t>
  </si>
  <si>
    <t>C1</t>
  </si>
  <si>
    <t>D1</t>
  </si>
  <si>
    <t>E</t>
  </si>
  <si>
    <r>
      <t xml:space="preserve">Reporting level </t>
    </r>
    <r>
      <rPr>
        <b/>
        <sz val="9"/>
        <color rgb="FF000000"/>
        <rFont val="Wingdings"/>
        <charset val="2"/>
      </rPr>
      <t>Ø</t>
    </r>
    <r>
      <rPr>
        <b/>
        <sz val="9"/>
        <color rgb="FF000000"/>
        <rFont val="Arial"/>
        <family val="2"/>
      </rPr>
      <t xml:space="preserve">  </t>
    </r>
  </si>
  <si>
    <t>Cover sheet</t>
  </si>
  <si>
    <t>State-level</t>
  </si>
  <si>
    <t>Program-level</t>
  </si>
  <si>
    <t>Plan-level</t>
  </si>
  <si>
    <t>BSS-level</t>
  </si>
  <si>
    <r>
      <t xml:space="preserve">Indicator type* </t>
    </r>
    <r>
      <rPr>
        <b/>
        <sz val="9"/>
        <color rgb="FF000000"/>
        <rFont val="Wingdings"/>
        <charset val="2"/>
      </rPr>
      <t>Ø</t>
    </r>
  </si>
  <si>
    <t>Set</t>
  </si>
  <si>
    <t>Free</t>
  </si>
  <si>
    <t>n/a</t>
  </si>
  <si>
    <t>Identifying information on the state, program, plan, and BSS being reported</t>
  </si>
  <si>
    <t>X</t>
  </si>
  <si>
    <t>Point of contact and email address</t>
  </si>
  <si>
    <t>Reporting period start and end date</t>
  </si>
  <si>
    <t>Name of the state, program, plans, and BSS entities being reported on</t>
  </si>
  <si>
    <t>I</t>
  </si>
  <si>
    <t>Program Characteristics and Enrollment**</t>
  </si>
  <si>
    <t>Enter the total number of individuals enrolled in the managed care program as of the first day of the last month of the reporting year. </t>
  </si>
  <si>
    <t>Changes to enrollment or benefits </t>
  </si>
  <si>
    <t>II</t>
  </si>
  <si>
    <t>Financial Performance</t>
  </si>
  <si>
    <t>III</t>
  </si>
  <si>
    <t>Encounter Data Reporting</t>
  </si>
  <si>
    <t>IV</t>
  </si>
  <si>
    <t>Grievance, Appeals, and State Fair Hearings</t>
  </si>
  <si>
    <t>Enter the total number of State Fair Hearing decisions retracted (by the enrollee or the representative who filed a State Fair Hearing request on behalf of the enrollee) prior to reaching a decision</t>
  </si>
  <si>
    <r>
      <t>Number of grievances resolved by plan during the reporting period related to the following services:</t>
    </r>
    <r>
      <rPr>
        <i/>
        <sz val="10"/>
        <rFont val="Arial"/>
        <family val="2"/>
      </rPr>
      <t xml:space="preserve"> 
(A single grievance may be related to multiple service types and may therefore be counted in multiple categories below.)</t>
    </r>
  </si>
  <si>
    <r>
      <t>Number of grievances resolved by plan during the reporting period related to the following reasons:</t>
    </r>
    <r>
      <rPr>
        <i/>
        <sz val="10"/>
        <rFont val="Arial"/>
        <family val="2"/>
      </rPr>
      <t xml:space="preserve"> 
(A single grievance may be related to multiple reasons and may therefore be counted in multiple categories below.)</t>
    </r>
  </si>
  <si>
    <t>V</t>
  </si>
  <si>
    <t>Availability, Accessibility, and Network adequacy</t>
  </si>
  <si>
    <t>VII</t>
  </si>
  <si>
    <t>Quality and Performance Measures</t>
  </si>
  <si>
    <t xml:space="preserve">State-specific measures used to monitor quality and performance across eight domains: 
(1) Primary care access and preventive care, 
(2) Maternal and perinatal health, 
(3) Care of acute and chronic conditions, 
(4) Behavioral health care, 
(5) Dental and oral health services, 
(6) Health plan enrollee experience of care, 
(7) Long-term services and supports, and 
(8) Other. </t>
  </si>
  <si>
    <t>VIII</t>
  </si>
  <si>
    <t>Sanctions and Corrective Action Plans**</t>
  </si>
  <si>
    <t>D4</t>
  </si>
  <si>
    <t>List of sanctions, administrative penalties, and corrective action plans that the state has issued to plans.</t>
  </si>
  <si>
    <t>IX</t>
  </si>
  <si>
    <t>Beneficiary Support System (BSS)</t>
  </si>
  <si>
    <t>Name of the BSS entities being reported on</t>
  </si>
  <si>
    <t>Program Integrity</t>
  </si>
  <si>
    <t xml:space="preserve">* Standardized or pre-set indicators cover specific information that CMS would like reported consistently across all programs and plans (for example, enrollment count). State-specific or free indicators cover information that will vary based on what a state collects from its plans (for example, access measures). </t>
  </si>
  <si>
    <t>** Denotes sections that are required for PCCM entities, per 438.66(e)(2).</t>
  </si>
  <si>
    <t>MCPAR Overview</t>
  </si>
  <si>
    <t>Crosswalk</t>
  </si>
  <si>
    <t>Crosswalk of MCPAR indicators by tab</t>
  </si>
  <si>
    <t>List of all indicators in the MCPAR, crosswalked to the tab on which they appear</t>
  </si>
  <si>
    <t>Item</t>
  </si>
  <si>
    <t>Instruction or description</t>
  </si>
  <si>
    <t>Reporting instructions</t>
  </si>
  <si>
    <t>For purposes of the MCPAR, a program is defined by a distinct set of benefits and eligibilty criteria that is articulated in a contract between the state and managed care plans. "Programs" may also be differentiated from one another based on their associated rate cells.</t>
  </si>
  <si>
    <t>CMS acknowledges that states may need to update their contracts with plans to collect some information requested in the MCPAR and that states will need time to create the first MCPAR report. CMS will be available to provide technical assistance to states to help prepare the MCPAR.  Requests for technical assistance can be submitted to ManagedCareTA@mathematica-mpr.com.</t>
  </si>
  <si>
    <t>CMS acknowledges that some of the indicators requested in the MCPAR are also reported to CMS through other means. For example, state EQRO reports include measure validation results and measure rates for some or all measures collected by states, although measure rates may not be program specific and may not be reported for all managed care programs operating in the state in a given year. States should consider leveraging existing reports and/or contractors (such as EQROs) to populate the MCPAR. CMS will explore opportunities to align the MCPAR with other data collection efforts in future years.</t>
  </si>
  <si>
    <t>If the state does not have data available over the time period with which it is requested in the MCPAR, use the most recent data available and note the reporting period that the data cover.</t>
  </si>
  <si>
    <t>B.X.8.a</t>
  </si>
  <si>
    <t>Federal database checks: Part 1</t>
  </si>
  <si>
    <t>Federal database checks: Part 2</t>
  </si>
  <si>
    <t>B.X.9a</t>
  </si>
  <si>
    <t>B.X.9b</t>
  </si>
  <si>
    <t xml:space="preserve">C1.X.1 </t>
  </si>
  <si>
    <t>B.X.10</t>
  </si>
  <si>
    <t>If the state posts on its website the names of the plan individuals with 5% or more ownership or control, under 42 CFR 602(g)(3), provide a link to the website. Enter N/A if not applicable.</t>
  </si>
  <si>
    <t>Topic IX. Beneficiary Support System (BSS)</t>
  </si>
  <si>
    <t>Describe how BSS entities assist the state with identifying, remediating, and resolving systemic issues based on a review of LTSS program data such as grievances and appeals or critical incident data, as required by 42 CFR 438.71(d)(4).</t>
  </si>
  <si>
    <t>MLR reporting period discrepancies</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</si>
  <si>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</si>
  <si>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</si>
  <si>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 xml:space="preserve">CMS uses the term "critical incident" to refer to events that adversely impact enrollee health and welfare and the achievement of quality outcomes identified in the person‐centered plan. However, the exact definition of "critical incident" and the categories that managed care plans are required to report is defined by each state. </t>
  </si>
  <si>
    <t>A corrective action plan is a step by step plan of action that is developed to achieve targeted outcomes for resolution of identified errors in an effort to: (1) identify the most cost-effective actions that can be implemented to correct error causes; (2) develop and implement a plan of action to improve  processes or methods so that outcomes are more effective and efficient; (3) achieve measureable improvement in the highest priority areas; and (4) eliminate repeated deficient practices.</t>
  </si>
  <si>
    <t>CAP</t>
  </si>
  <si>
    <t>Please note any variation in the availability of special benefits  within the program (e.g. by service area or population). Enter "N/A" if not applicable.</t>
  </si>
  <si>
    <t>(see Tab A)</t>
  </si>
  <si>
    <t>(see Tab C2)</t>
  </si>
  <si>
    <t>(see Tab D2)</t>
  </si>
  <si>
    <t>(see Tab D4)</t>
  </si>
  <si>
    <r>
      <t xml:space="preserve">Separate CHIP enrollees and programs should not be reported in the MCPAR. </t>
    </r>
    <r>
      <rPr>
        <b/>
        <sz val="11"/>
        <rFont val="Arial"/>
        <family val="2"/>
      </rPr>
      <t>Please use free text to flag any items for which the state is unable to remove information about Separate CHIP from required reporting for Medicaid-only or Medicaid Expansion CHIP programs.</t>
    </r>
  </si>
  <si>
    <r>
      <t xml:space="preserve">Per 42 CFR 438.66(e)(1)(ii), states that operate managed care programs under 1115(a) authority </t>
    </r>
    <r>
      <rPr>
        <b/>
        <sz val="11"/>
        <rFont val="Arial"/>
        <family val="2"/>
      </rPr>
      <t>may reference 1115 reports required by its Special Terms and Conditions (STCs) in lieu of entering an indicator into the MCPAR if the report includes the information required by the indicator including the same level of detail (e.g. plan-level data).</t>
    </r>
    <r>
      <rPr>
        <sz val="11"/>
        <rFont val="Arial"/>
        <family val="2"/>
      </rPr>
      <t xml:space="preserve"> However, CMS has worked to ensure that most of the managed care reporting requirements in the MCPAR are not duplicated in STCs; therefore, CMS anticipates few instances where the information required in 1115 quarterly and annual reports will directly overlap with what is required in the MCPAR. If a state would like assistance in determining whether an existing 1115 reporting requirement can be deemed to satisfy requirements of the MCPAR, please request technical assistance via ManagedCareTA@mathematica-mpr.com. </t>
    </r>
  </si>
  <si>
    <t>MCPAR Template Organization</t>
  </si>
  <si>
    <r>
      <t>This document provides instructions for data collection and a template for states to use to submit the required information, hereafter referred to as the Managed Care Program Annual Report (MCPAR). States must complete one MCPAR workbook (i.e., complete</t>
    </r>
    <r>
      <rPr>
        <sz val="11"/>
        <rFont val="Arial"/>
        <family val="2"/>
      </rPr>
      <t xml:space="preserve"> lettered sheets A-E</t>
    </r>
    <r>
      <rPr>
        <sz val="11"/>
        <color theme="1"/>
        <rFont val="Arial"/>
        <family val="2"/>
      </rPr>
      <t xml:space="preserve"> in this excel file) for each managed care program </t>
    </r>
    <r>
      <rPr>
        <sz val="11"/>
        <rFont val="Arial"/>
        <family val="2"/>
      </rPr>
      <t>operating in the state during the year. Data should cover the 12-month period of the contract term during which the state is reporting information to CMS; this is referred to as the "reporting year."</t>
    </r>
  </si>
  <si>
    <r>
      <t xml:space="preserve">Enter the names of the beneficiary support system (BSS) entities that  support enrollees in the program for which the state is reporting data. If the program contracts with fewer than 10 BSS entities, leave unused fields blank. </t>
    </r>
    <r>
      <rPr>
        <b/>
        <sz val="11"/>
        <rFont val="Arial"/>
        <family val="2"/>
      </rPr>
      <t>If the program includes more than 10 BSS entities, states may contact CMS for guidance.</t>
    </r>
  </si>
  <si>
    <t xml:space="preserve">Indentify the website and/or email address that beneficiaries use to seek assistance from the BSS through electronic means. </t>
  </si>
  <si>
    <t>42 CFR 438.71 requires that the beneficiary support system be accessible in multiple ways including phone, Internet, in-person, and via auxiliary aids and services when requested. Describe how BSS entities offer services in a manner that is accessible to all beneficiaries who need their services, including beneficiaries with disabilities, as required by 42 CFR 438.71(b)(2)).</t>
  </si>
  <si>
    <t>Describe steps taken by the state to evaluate the quality, effectiveness, and efficiency of the BSS entities' performance.</t>
  </si>
  <si>
    <r>
      <t>Sum of enrollment in a given plan (regardless of program) as a percentage of total Medicaid enrollment in any type of managed care.</t>
    </r>
    <r>
      <rPr>
        <sz val="11"/>
        <color theme="1"/>
        <rFont val="Times New Roman"/>
        <family val="1"/>
      </rPr>
      <t> </t>
    </r>
    <r>
      <rPr>
        <sz val="11"/>
        <color theme="1"/>
        <rFont val="Arial"/>
        <family val="2"/>
      </rPr>
      <t xml:space="preserve">
• Numerator: Plan enrollment (indicator D1.I.1)
• Denominator: Statewide Medicaid managed care enrollment (indicator B.I.2) </t>
    </r>
  </si>
  <si>
    <t>Enter the total number of individuals enrolled in Medicaid as of the first day of the last month of the reporting year. Include all FFS and managed care enrollees, and count each person only once, regardless of the delivery system(s) in which they are enrolled.</t>
  </si>
  <si>
    <t>Enter the total, unduplicated number of individuals enrolled in any type of Medicaid managed care as of the first day of the last month of the reporting year. Include enrollees in all programs, and count each person only once, even if they are enrolled in more than one managed care program or more than one managed care plan.</t>
  </si>
  <si>
    <t>Enter the percentage of the plan’s encounter data submissions (submitted during the reporting period) that met state requirements for HIPAA compliance. If the state has not yet received encounter data submissions for the entire contract period when it submits this report, enter here percentage of encounter data submissions that were compliant out of the proportion received from the managed care plan for the reporting period.</t>
  </si>
  <si>
    <t>For managed care plans that cover LTSS, enter the number of critical incidents filed within the reporting period by (or on behalf of) LTSS users who previously filed appeals in the reporting year. The appeal and critical incident do not have to have been "related" to the same issue  - they only need to have been filed by (or on behalf of) the same enrollee. Neither the critical incident nor the appeal need to have been filed in relation to delivery of LTSS - they may have been filed for any reason, related to any service received (or desired) by an LTSS user.  If the managed care plan does not cover LTSS, the state should write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write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</si>
  <si>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appeals resolved by the plan during the reporting year that were related to general inpatient care, including diagnostic and laboratory services. Please do not include appeals related to inpatient behavioral health services  – those should be included in indicator D1.IV.7c. If the managed care plan does not cover general inpatient services, enter "N/A".</t>
  </si>
  <si>
    <t>Enter the total number of appeals resolved by the plan during the reporting year that were related to general outpatient care, including diagnostic and laboratory services. Please do not include appeals related to outpatient behavioral health services  – those should be included in indicator D1.IV.7d. If the managed care plan does not cover general outpatient services, enter "N/A".</t>
  </si>
  <si>
    <t>Enter the total number of appeals resolved by the plan during the reporting year that were related to inpatient mental health and/or substance use services. If the managed care plan does not cover inpatient behavioral health services, enter "N/A".</t>
  </si>
  <si>
    <t>Enter the total number of appeals resolved by the plan during the reporting year that were related to outpatient mental health and/or substance use services. If the managed care plan does not cover outpatient behavioral health services, enter "N/A".</t>
  </si>
  <si>
    <t>Enter the total number of appeals resolved by the plan during the reporting year that were related to outpatient prescription drugs covered by the managed care plan. If the managed care plan does not cover oupatient prescription drugs, enter "N/A".</t>
  </si>
  <si>
    <t>Enter the total number of appeals resolved by the plan during the reporting year that were related to SNF services. If the managed care plan does not cover skilled nursing services, enter "N/A".</t>
  </si>
  <si>
    <t>Enter the total number of appeals resolved by the plan during the reporting year that were related to institutional LTSS or LTSS provided through home and community-based (HCBS) services, including personal care and self-directed services. If the managed care plan does not cover LTSS services, enter "N/A".</t>
  </si>
  <si>
    <t>Enter the total number of appeals resolved by the plan during the reporting year that were related to dental services. If the managed care plan does not cover dental services, enter "N/A".</t>
  </si>
  <si>
    <t>Enter the total number of appeals resolved by the plan during the reporting year that were related to NEMT. If the managed care plan does not cover NEMT, enter "N/A".</t>
  </si>
  <si>
    <t>Enter the total number of appeals resolved by the plan during the reporting year that were related to services that do not fit into one of the categories listed above. If the managed care plan does not cover services other than those in items D1.IV.7a-i, enter "N/A".</t>
  </si>
  <si>
    <t>For managed care plans that cover LTSS, enter the number of critical incidents filed within the reporting period by (or on behalf of) LTSS users who previously filed grievances in the reporting year. The grievance and critical incident do not have to have been "related" to the same issue  - they only need to have been filed by (or on behalf of) the same enrollee. Neither the critical incident nor the grievance need to have been filed in relation to delivery of LTSS - they may have been filed for any reason, related to any service received (or desired) by an LTSS user.  If the managed care plan does not cover LTSS, the state should enter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enter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</si>
  <si>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grievances resolved by the plan during the reporting year that were related to general inpatient care, including diagnostic and laboratory services. Please do not include grievances related to inpatient behavioral health services – those should be included in indicator D1.IV.15c. If the managed care plan does not cover this type of service, enter "N/A".</t>
  </si>
  <si>
    <t>Enter the total number of grievances resolved by the plan during the reporting year that were related to general outpatient care, including diagnostic and laboratory services. Please do not include grievances related to outpatient behavioral health services – those should be included in indicator D1.IV.15d.  If the managed care plan does not cover this type of service, enter "N/A".</t>
  </si>
  <si>
    <t>Enter the total number of grievances resolved by the plan during the reporting year that were related to inpatient mental health and/or substance use services. If the managed care plan does not cover this type of service, enter "N/A".</t>
  </si>
  <si>
    <t>Enter the total number of grievances resolved by the plan during the reporting year that were related to outpatient mental health and/or substance use services. If the managed care plan does not cover this type of service, enter "N/A".</t>
  </si>
  <si>
    <t>Enter the total number of grievances resolved by the plan during the reporting year that were related to outpatient prescription drugs covered by the managed care plan. If the managed care plan does not cover this type of service, enter "N/A".</t>
  </si>
  <si>
    <t>Enter the total number of grievances resolved by the plan during the reporting year that were related to SNF services. If the managed care plan does not cover this type of service, enter "N/A".</t>
  </si>
  <si>
    <t>Enter the total number of grievances resolved by the plan during the reporting year that were related to institutional LTSS or LTSS provided through home and community-based (HCBS) services, including personal care and self-directed services. If the managed care plan does not cover this type of service, enter "N/A".</t>
  </si>
  <si>
    <t>Enter the total number of grievances resolved by the plan during the reporting year that were related to dental services.  If the managed care plan does not cover this type of service, enter "N/A".</t>
  </si>
  <si>
    <t>Enter the total number of grievances resolved by the plan during the reporting year that were related to NEMT. If the managed care plan does not cover this type of service, enter "N/A".</t>
  </si>
  <si>
    <t>Enter the total number of grievances resolved by the plan during the reporting year that were related to services that do not fit into one of the categories listed above. If the managed care plan does not cover services other than those in items D1.IV.15a-i, enter "N/A".</t>
  </si>
  <si>
    <t>Enter the total number of grievances resolved during the reporting year that were related to suspected fraud. Suspected fraud grievances include suspected cases of financial/payment fraud perpetuated by a provider, payer, or other entity. Note: grievances reported in this row should only include grievances submitted to the managed care plan, not grievances submitted to another entity, such as a state Ombudsman or Office of the Inspector General.</t>
  </si>
  <si>
    <t>Summarize the plan’s latest annual overpayment recovery report submitted to the state as required under 42 CFR 438.608(d)(3). Include, for example, the following information:
· The date of the report (rating period or calendar year).
· The dollar amount of overpayments recovered.
· The ratio of the dollar amount of overpayments recovered as a percent of premium revenue as defined in MLR reporting under 438.8(f)(2).</t>
  </si>
  <si>
    <t>CMS is interested in knowing whether one or more of the following four special benefit types are covered by the managed care program: (1) behavioral health, (2) long-term services and supports, (3) dental, and (4) transportation, or (5) none of the above. Select one or more of the allowed values.  (Note: Only list the benefit type if it is a covered service as specified in a contract between the state and managed care plans participating in the program. Benefits available to eligible program enrollees via fee-for-service should not be listed here.)</t>
  </si>
  <si>
    <t>Federal regulations require that states, through their contracts with MCPs, collect and maintain sufficient enrollee encounter data to identify the provider who delivers any item(s) or service(s) to enrollees (42 CFR 438.242(c)(1)). Select purposes for which the state uses encounter data collected from managed care plans (MCPs).</t>
  </si>
  <si>
    <t>Federal regulations also require that states validate that submitted enrollee encounter data they receive is a complete and accurate representation of the services provided to enrollees under the contract between the state and the MCO, PIHP, or PAHP. 42 CFR 438.242(d). Select types of measures used by the state to evaluate managed care plan performance in encounter data submission and correction.</t>
  </si>
  <si>
    <r>
      <rPr>
        <b/>
        <sz val="11"/>
        <rFont val="Arial"/>
        <family val="2"/>
      </rPr>
      <t xml:space="preserve">Context: </t>
    </r>
    <r>
      <rPr>
        <sz val="11"/>
        <rFont val="Arial"/>
        <family val="2"/>
      </rPr>
      <t xml:space="preserve">Revisions to the Medicaid managed care regulations in 2016 and 2020 built on existing requirements that managed care plans maintain provider networks sufficient to ensure adequate access to covered services by: (1) requiring states to develop quantitative network adequacy standards for at least eight specified provider types if covered under the contract, and to make these standards available online; (2) strengthening network adequacy monitoring requirements; and (3) addressing the needs of people with long-term care service needs (42 CFR 438.66; 42 CFR 438.68). 42 CFR 438.66(e) specifies that the MCPAR must provide information on and an assessment of the availability and accessibility of covered services within the MCO, PHIP, or PAHP contracts, including network adequacy standards for each managed care program. </t>
    </r>
  </si>
  <si>
    <r>
      <rPr>
        <b/>
        <sz val="11"/>
        <rFont val="Arial"/>
        <family val="2"/>
      </rPr>
      <t xml:space="preserve">Context: </t>
    </r>
    <r>
      <rPr>
        <sz val="11"/>
        <rFont val="Arial"/>
        <family val="2"/>
      </rPr>
      <t>Per 42 CFR 438.66(e)(2)(vii), the Managed Care Program Annual Report must provide information on and an assessment of the operation of the managed care program including evaluation of MCO, PIHP, or PAHP performance on quality measures, including as applicable, consumer report card, surveys, or other reasonable measures of performance.</t>
    </r>
  </si>
  <si>
    <r>
      <rPr>
        <b/>
        <sz val="11"/>
        <rFont val="Arial"/>
        <family val="2"/>
      </rPr>
      <t>Context:</t>
    </r>
    <r>
      <rPr>
        <sz val="11"/>
        <rFont val="Arial"/>
        <family val="2"/>
      </rPr>
      <t xml:space="preserve"> 42 CFR 438.66(e)(2)(viii) specifies that the MCPAR include the results of any sanctions or corrective action plans imposed by the State or other formal or informal intervention with a contracted MCO, PIHP, PAHP, or PCCM entity to improve performance.</t>
    </r>
  </si>
  <si>
    <r>
      <rPr>
        <b/>
        <sz val="11"/>
        <rFont val="Arial"/>
        <family val="2"/>
      </rPr>
      <t>Context:</t>
    </r>
    <r>
      <rPr>
        <sz val="11"/>
        <rFont val="Arial"/>
        <family val="2"/>
      </rPr>
      <t xml:space="preserve"> Per 42 CFR 438.66(e)(2)(ix), the Managed Care Program Annual Report must provide information on and an assessment of the operation of the managed care program including activities and performance of the beneficiary support system. Information on how BSS entities support program-level functions is reported in tab C1, Topic IX.</t>
    </r>
  </si>
  <si>
    <t>Consistent with 438.66(e), this template provides space for states to report indicators related to the following ten topics:  (I) Program Characteristics and Enrollment; (II) Financial Performance; (III) Encounter Data Reporting; (IV) Grievance, Appeals, and State Fair Hearings; (V) Availability, Accessibility, and Network adequacy; (VI) Quality and Performance Measures; (VII) Sanctions and Corrective Action Plans; (VIII) Beneficiary Support System; and (IX) Program Integrity. 
Data on each topic is organized by reporting level: state, program, plan, and other entity (i.e. beneficiary support system). Within this report, states will find data elements with specific drop downs that CMS has pre-selected to standardize data across states, as well as places with instructions for states to report state-specific indicators or free text. Tabs are organized as follows:</t>
  </si>
  <si>
    <t>Consistent with 42 CFR 438.2, Managed care program means a managed care delivery system operated by a State as authorized under sections 1915(a), 1915(b), 1932(a), or 1115(a) of the Act. For purposes of the MCPAR, a program is defined by a specified set of benefits and eligibilty criteria that is articulated in a contract between the state and managed care plans, and that has associated rate cells.</t>
  </si>
  <si>
    <t xml:space="preserve">The 12-month period of the contract term (i.e. the contract year) for which the state is reporting information to CMS. Reporting year may also correspond to “rating period.” </t>
  </si>
  <si>
    <r>
      <t>Sanctions are enforcement actions taken against a managed care plan</t>
    </r>
    <r>
      <rPr>
        <strike/>
        <sz val="11"/>
        <rFont val="Arial"/>
        <family val="2"/>
      </rPr>
      <t>s</t>
    </r>
    <r>
      <rPr>
        <sz val="11"/>
        <rFont val="Arial"/>
        <family val="2"/>
      </rPr>
      <t>. Such actions include monetary and other forms of remedies, such as suspending all or part of new member enrollments, and suspending or terminating all or part of the contract.</t>
    </r>
  </si>
  <si>
    <t>Subtopic: State Fair Hearings and External Medical Reviews By Originating Plan</t>
  </si>
  <si>
    <t>Did any plans disclose prohibited affiliations? If the state took action, as required under 42 CFR 438.610(d), please enter interventions on Tab D3 Sanctions and Corrective Action Plans.</t>
  </si>
  <si>
    <t>D.1.III.1</t>
  </si>
  <si>
    <t>D1.III.3</t>
  </si>
  <si>
    <t>Definition of timely encounter data submissions</t>
  </si>
  <si>
    <t xml:space="preserve">Enter the total number of grievances resolved by the plan during the reporting year that were related to plan or provider customer service. Customer service grievances include complaints about interactions with the plan's Member Services department, provider offices or facilities, plan marketing agents, or any other plan or provider representatives. </t>
  </si>
  <si>
    <t xml:space="preserve">Enter the total number of grievances resolved by the plan during the reporting year that were related to plan or provider care management/case management. Care management/case management grievances include complaints about the timeliness of an assessment or complaints about the plan or provider care or case management process. </t>
  </si>
  <si>
    <t xml:space="preserve">Enter the total number of grievances resolved by the plan during the reporting year that were related to access to care. Access to care grievances include complaints about difficulties finding qualified in-network providers, excessive travel or wait times, or other access issues. </t>
  </si>
  <si>
    <t xml:space="preserve">Enter the total number of grievances resolved by the plan during the reporting year that were related to quality of care. Quality of care grievances include complaints about the effectiveness, efficiency, equity, patient-centeredness, safety, and/or acceptability of care provided by a provider or the plan. </t>
  </si>
  <si>
    <r>
      <rPr>
        <sz val="11"/>
        <rFont val="Arial"/>
        <family val="2"/>
      </rPr>
      <t>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t>
    </r>
    <r>
      <rPr>
        <u/>
        <sz val="11"/>
        <color theme="10"/>
        <rFont val="Arial"/>
        <family val="2"/>
      </rPr>
      <t xml:space="preserve"> https://www.medicaid.gov/medicaid/downloads/ed-validation-toolkit.pdf.</t>
    </r>
  </si>
  <si>
    <t>Describe service-specific or other focused PI activities that the state conducted during the past year in this managed care program (such as analyses focused on use of long-term services and supports [LTSS] or prescription drugs) or activities that focused on specific payment issues to identify, address, and prevent fraud, waste or abuse. Consider data analytics, reviews of under/overutilization, and other activities.</t>
  </si>
  <si>
    <t>Identify where the overpayment standard in indicator B.X.2 is located in plan contracts, as required by 42 CFR 438.608(d)(1)(i).</t>
  </si>
  <si>
    <t>Briefly describe the overpayment standard (for example, details on whether the state allows plans to retain overpayments, requires the plans to return overpayments, or administers a hybrid system) selected  in indicator B.X.2</t>
  </si>
  <si>
    <t>If the state uses a metric or indicator to assess plan reporting performance in indicator B.X.7.b, describe the metric or indicator that the state uses.</t>
  </si>
  <si>
    <t>If in the course of the state's federal database checks the state found any person or entity excluded, please summarize the instances and whether the entity was notified as required in 438.602(d). Report actions taken, such as plan-level sanctions and corrective actions in Tab D3 as applicable. Enter N/A if not applicable.</t>
  </si>
  <si>
    <t>Appeals resolved (at the plan level)</t>
  </si>
  <si>
    <t>Enter the total number of appeals resolved as of the first day of the last month of the reporting year. An appeal is "resolved" at the plan level when the plan has issued a decision, regardless of whether the decision was wholly or partially favorable or adverse to the beneficiary, and regardless of whether the beneficiary (or the beneficiary's representative) chooses to file a request for a State Fair Hearing or External Medical Review.</t>
  </si>
  <si>
    <t>Enter the total number of appeals filed during the reporting year by or on behalf of LTSS users. An LTSS user is an enrollee who received at least one LTSS service at any point during the reporting year (regardless of whether the enrollee was actively receiving LTSS at the time that the appeal was filed). If not applicable, write "N/A."</t>
  </si>
  <si>
    <t xml:space="preserve">Appeals related to denial of authorization or limited authorization of a service </t>
  </si>
  <si>
    <t>Enter the total number of appeals resolved by the plan during the reporting year that were related to the plan's denial of authorization for a service not yet rendered or limited authorization of a service. (Appeals related to denial of payment for a service already rendered should be counted in indicator D1.IV.6c)</t>
  </si>
  <si>
    <t>Enter the total number of appeals resolved by the plan during the reporting year that were related to the plan's failure to provide services in a timely manner (as defined by the state).</t>
  </si>
  <si>
    <t>Enter the total number of requests for a  State Fair Hearing filed during the reporting year by or on behalf of enrollees from the plan that issued the adverse benefit determination.</t>
  </si>
  <si>
    <t>Enter the total number of grievances resolved by the plan during the reporting year. A grievance is "resolved" when it has reached completion and been closed by the plan.</t>
  </si>
  <si>
    <t>Enter the count of program integrity referrals that the plan made to the state in the past year using the referral path selected in indicator D1.X.6
· If the plan makes referrals to the MFCU only, enter the count of referrals made. 
· If the plan makes referrals to the SMA and MFCU concurrently, enter the count of unduplicated referrals.
· If the plan makes some referrals to the SMA and others directly to the MFCU, enter the count of referrals made to the SMA and the MFCU in aggregate.</t>
  </si>
  <si>
    <t>Enter the ratio of program integrity referrals listed in indicator D1.X.7 made to the state in the past year per 1,000 beneficiaries, using the plan's total enrollment as of the first day of the last month of the reporting year (reported in indicator D1.I.1) as the denominator.</t>
  </si>
  <si>
    <r>
      <t>Sum of enrollment in a given plan (regardless of program) as a percentage of total Medicaid enrollment in any type of managed care.</t>
    </r>
    <r>
      <rPr>
        <sz val="10"/>
        <rFont val="Times New Roman"/>
        <family val="1"/>
      </rPr>
      <t> </t>
    </r>
    <r>
      <rPr>
        <sz val="10"/>
        <rFont val="Arial"/>
        <family val="2"/>
      </rPr>
      <t xml:space="preserve">
• Numerator: Plan enrollment (indicator D1.I.1)
• Denominator: Statewide Medicaid managed care enrollment (indicator B.I.2) </t>
    </r>
  </si>
  <si>
    <r>
      <t>Number of appeals resolved during the reporting period related to the following services:</t>
    </r>
    <r>
      <rPr>
        <i/>
        <sz val="10"/>
        <rFont val="Arial"/>
        <family val="2"/>
      </rPr>
      <t xml:space="preserve"> 
(A single appeal may be related to multiple service types and may therefore be counted in multiple categories below.)</t>
    </r>
  </si>
  <si>
    <t xml:space="preserve">State-specific measures used to monitor availability, accessibility, and network adequacy. </t>
  </si>
  <si>
    <t>Consistent with the requirements at  42 CFR 455.436 and 438.602, the State must confirm the identity and determine the exclusion status of the MCO, PIHP, PAHP, PCCM or PCCM entity, any subcontractor, as well as any person with an ownership or control interest, or who is an agent or managing employee of the MCO, PIHP, PAHP, PCCM or PCCM entity through routine checks of Federal databases. In the course of the state's federal database checks, did the state find any person or entity excluded?</t>
  </si>
  <si>
    <t>Select the state agency/division or contractor) tasked with evaluating the validity of encounter data submitted by MCPs. Encounter data validation includes verifying the accuracy, completeness, timeliness, and/or consistency of encounter data records submitted to the state by Medicaid managed care plans. Validation steps may include pre-acceptance edits and post-acceptance analyses. (See Glossary defintion for more information.)</t>
  </si>
  <si>
    <t>Describe the state's standard for timely encounter data submissions.</t>
  </si>
  <si>
    <t>Enter the percentage of the plan’s encounter data file submissions (submitted during the reporting period) that met state requirements for timely submission. If the state has not yet received any encounter data file submissions for the entire contract period when it submits this report, the state should enter here the percentage of encounter data submissions that were compliant out of the file submissions it has received from the managed care plan for the reporting period.</t>
  </si>
  <si>
    <t>Report whether the state posts on its website the names of individuals and entities with 5% or more ownership or control interest in MCOs, PIHPs, PAHPs, PCCMs and PCCM entities and subcontractors following §455.104 and required by 42 CFR 438.602(g)(3).</t>
  </si>
  <si>
    <t>D1.II.1a</t>
  </si>
  <si>
    <t>Aggregate MLR value: Level of aggregation</t>
  </si>
  <si>
    <t>D1.II.1b</t>
  </si>
  <si>
    <t>As permitted under 42 CFR 438.8(i), states are allowed to aggregate data for reporting purposes across programs and populations.  Select the aggregation level that best describes the MLR being reported in indicator D1.II.1a for each plan.</t>
  </si>
  <si>
    <t xml:space="preserve">Per 42 CFR 438.66(e)(2)(i), the Managed Care Program Annual Report must provide information on the Financial performance of each MCO, PIHP, and PAHP, including MLR experience. Indicate below in D1.II.1b the level of aggregation of the reported MLR. If MLR data are not available for this reporting period due to data lags, enter the MLR calculated for the most recently available reporting period and indicate the reporting period in item D1.II.4 below. See glossary for the regulatory definition of MLR. </t>
  </si>
  <si>
    <t xml:space="preserve">Program-specific statewide   </t>
  </si>
  <si>
    <t>Program-specific regional</t>
  </si>
  <si>
    <t>Statewide all programs &amp; populations</t>
  </si>
  <si>
    <t>Regional all programs &amp; populations</t>
  </si>
  <si>
    <t>Population specific MLR description</t>
  </si>
  <si>
    <t>D1.II.3</t>
  </si>
  <si>
    <t>D1.II.2</t>
  </si>
  <si>
    <t>If the data reported in items D1.II.1a covers a different time period than the MCPAR report, use this space to note the start and end date for that data.</t>
  </si>
  <si>
    <t>If the data reported in item D1.II.1a covers a different time period than the MCPAR report, use this space to note the start and end date for that data.</t>
  </si>
  <si>
    <t xml:space="preserve">If the state requires plans to submit separate MLR calculations for specific populations served within this program, for example, MLTSS or Group VIII expansion enrollees, describe the populations here. If the state does not require this, write "N/A." See glossary for the regulatory definition of MLR. </t>
  </si>
  <si>
    <r>
      <rPr>
        <b/>
        <sz val="11"/>
        <color theme="1"/>
        <rFont val="Arial"/>
        <family val="2"/>
      </rPr>
      <t>PRA Disclosure Statement</t>
    </r>
    <r>
      <rPr>
        <sz val="11"/>
        <color theme="1"/>
        <rFont val="Arial"/>
        <family val="2"/>
      </rPr>
      <t xml:space="preserve">  According to the Paperwork Reduction Act of 1995, no persons are required to respond to a collection of information unless it displays a valid OMB control number. The valid OMB control number for this information collection is 0938-0920 (Expires: June 30,2024).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</si>
  <si>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r>
      <t>Completed forms should be submitted through an online portal that will be made available on or before June 27, 2022</t>
    </r>
    <r>
      <rPr>
        <sz val="11"/>
        <color rgb="FFC00000"/>
        <rFont val="Arial"/>
        <family val="2"/>
      </rPr>
      <t xml:space="preserve">. </t>
    </r>
    <r>
      <rPr>
        <sz val="11"/>
        <color theme="1"/>
        <rFont val="Arial"/>
        <family val="2"/>
      </rPr>
      <t xml:space="preserve">Questions about this form may be directed to </t>
    </r>
    <r>
      <rPr>
        <sz val="11"/>
        <rFont val="Arial"/>
        <family val="2"/>
      </rPr>
      <t>ManagedCareTA@mathematica-mpr.com. Th</t>
    </r>
    <r>
      <rPr>
        <sz val="11"/>
        <color theme="1"/>
        <rFont val="Arial"/>
        <family val="2"/>
      </rPr>
      <t>is form, or the information contained therein, must also be posted on the state's website as required at 438.66(e)(3)(i), and provided to the Medical Care Advisory Committee as required at 438.66(e)(i) and, if applicable, the MLTSS consultation group as required at 438.66(e)(iii).</t>
    </r>
  </si>
  <si>
    <r>
      <t>Beginning on</t>
    </r>
    <r>
      <rPr>
        <sz val="11"/>
        <color rgb="FFC00000"/>
        <rFont val="Arial"/>
        <family val="2"/>
      </rPr>
      <t xml:space="preserve"> </t>
    </r>
    <r>
      <rPr>
        <sz val="11"/>
        <rFont val="Arial"/>
        <family val="2"/>
      </rPr>
      <t>June 28, 2021,</t>
    </r>
    <r>
      <rPr>
        <sz val="11"/>
        <color theme="1"/>
        <rFont val="Arial"/>
        <family val="2"/>
      </rPr>
      <t xml:space="preserve"> the Centers for Medicare and Medicaid Services (CMS) is requiring that, as part of its monitoring system for all Medicaid managed care programs, each state must submit to CMS no later than 180 days after each contract year, a report on each managed care program administered by the State, regardless of the authority under which the program operat</t>
    </r>
    <r>
      <rPr>
        <sz val="11"/>
        <rFont val="Arial"/>
        <family val="2"/>
      </rPr>
      <t>es. (For purposes of the MCPAR, a program is defined by a specified set of benefits and eligibility criteria that is articulated in a contract between the state and managed care plans, and that has associated rate cells.) The initial report  will be due for the contract year beginning on or after June 28, 2021; rep</t>
    </r>
    <r>
      <rPr>
        <sz val="11"/>
        <color theme="1"/>
        <rFont val="Arial"/>
        <family val="2"/>
      </rPr>
      <t>orts are required annually thereafter and aligned with state contract c</t>
    </r>
    <r>
      <rPr>
        <sz val="11"/>
        <rFont val="Arial"/>
        <family val="2"/>
      </rPr>
      <t>ycles (42 CFR 438.68(e)(1)). (See the Glossary tab for a definition of "reporting year;" see Instructions tab for example reporting timeframes.)</t>
    </r>
  </si>
  <si>
    <t>Lisa.R.Luckhardt@state.mn.us</t>
  </si>
  <si>
    <t>Blue Plus</t>
  </si>
  <si>
    <t>Health Patners</t>
  </si>
  <si>
    <t>Hennepin Health</t>
  </si>
  <si>
    <t>Itasca Medical Care</t>
  </si>
  <si>
    <t>Medica</t>
  </si>
  <si>
    <t>Prime West</t>
  </si>
  <si>
    <t xml:space="preserve">South County Health Alliance </t>
  </si>
  <si>
    <t>Ucare</t>
  </si>
  <si>
    <t>United Healthcare</t>
  </si>
  <si>
    <t>NA</t>
  </si>
  <si>
    <t>PMAP</t>
  </si>
  <si>
    <t>https://mn.gov/dhs/assets/2022-fc-model-contract_tcm1053-515037.pdf</t>
  </si>
  <si>
    <t>Behavioral Health; Dental; Transportation</t>
  </si>
  <si>
    <t>Multi-Site County and Tribal Entity</t>
  </si>
  <si>
    <t>State Ombudsman</t>
  </si>
  <si>
    <t>Health Care Consumer Support Center</t>
  </si>
  <si>
    <t>Enrollment Broker/Choice Counseling; Beneficiary Outreach; LTSS Complaint Access Point</t>
  </si>
  <si>
    <t>https://mn.gov/dhs/partners-and-providers/news-initiatives-reports-workgroups/minnesota-health-care-programs/managed-care-reporting/</t>
  </si>
  <si>
    <t>Beneficiary Outreach; LTSS Complaint Access Point; LTSS Grievance/Appeals Education; LTSS Grievance/Appeals Assistance; Review/Oversight of LTSS Data; Other (Assistance for enrollees in understanding managed care)</t>
  </si>
  <si>
    <t>Other (free text, specify); Timeply payments</t>
  </si>
  <si>
    <t>State Wide</t>
  </si>
  <si>
    <t>Other (free text, specify); Attestation</t>
  </si>
  <si>
    <t>At procurement and annually thereafter</t>
  </si>
  <si>
    <t>Availability, Accessibility and Network Adequacy</t>
  </si>
  <si>
    <t>The biggest challenges are that no providers are available, especially in rural areas. Mental health workforce shortages is another challenge.</t>
  </si>
  <si>
    <t xml:space="preserve">Plans are able to ask for waivers for specific reason codes. </t>
  </si>
  <si>
    <t>#2372</t>
  </si>
  <si>
    <t>Breast Cancer Screening</t>
  </si>
  <si>
    <t>F&amp;C, Senior, SNBC</t>
  </si>
  <si>
    <t>BCS</t>
  </si>
  <si>
    <t>#0038</t>
  </si>
  <si>
    <t>Childhood Immunization Status</t>
  </si>
  <si>
    <t>Family &amp; Children, MNcare</t>
  </si>
  <si>
    <t>CIS</t>
  </si>
  <si>
    <t>#1407</t>
  </si>
  <si>
    <t>Immunizations for Adolescents</t>
  </si>
  <si>
    <t>IMA</t>
  </si>
  <si>
    <t>#0032</t>
  </si>
  <si>
    <t>Cervical Cancer Screening</t>
  </si>
  <si>
    <t>CCS</t>
  </si>
  <si>
    <t>#0034</t>
  </si>
  <si>
    <t>Colorectal Cancer Screening</t>
  </si>
  <si>
    <t>COL</t>
  </si>
  <si>
    <t>#0033</t>
  </si>
  <si>
    <t>Chlamydia Screening in Women</t>
  </si>
  <si>
    <t>CHL</t>
  </si>
  <si>
    <t>Ambulatory Care</t>
  </si>
  <si>
    <t>AMB, visits divided by 1,000 member months</t>
  </si>
  <si>
    <t>Adults’ Access to Preventive/Ambulatory Health Services</t>
  </si>
  <si>
    <t>AAP</t>
  </si>
  <si>
    <t>#0004</t>
  </si>
  <si>
    <t xml:space="preserve">Initiation and Engagement of Alcohol and Other Drug Dependence Treatment </t>
  </si>
  <si>
    <t>IET - Total Engagement</t>
  </si>
  <si>
    <t>IET - Total Initiation</t>
  </si>
  <si>
    <t>#2801</t>
  </si>
  <si>
    <t>Use of First-Line Psychosocial Care for Children and Adolescents on Antipsychotics</t>
  </si>
  <si>
    <t>APP</t>
  </si>
  <si>
    <t>Inpatient Utilization - General Hospital/Acute Care</t>
  </si>
  <si>
    <t>IPU, days per 1,000 member months</t>
  </si>
  <si>
    <t xml:space="preserve">Weight Assessment and Counseling for Nutrition and Physical Activity for Children/ 
Adolescents
</t>
  </si>
  <si>
    <t>WCC</t>
  </si>
  <si>
    <t>#1517</t>
  </si>
  <si>
    <t>Prenatal &amp; Postpartum Care</t>
  </si>
  <si>
    <t>F&amp;C, SNBC</t>
  </si>
  <si>
    <t>PPC - Postpartum Care</t>
  </si>
  <si>
    <t>PPC - Timeliness of Prenatal Care</t>
  </si>
  <si>
    <t>#1392</t>
  </si>
  <si>
    <t>Well-Child Visits in the First 30 Months of Life</t>
  </si>
  <si>
    <t>Well-Child Visits in the First 15 Months. Children who turned 15 months old during the measurement year: Six or more well-child visits.</t>
  </si>
  <si>
    <t>Well-Child Visits for Age 15 Months–30 Months. Children who turned 30 months old during the measurement year: Two or more well-child visits.</t>
  </si>
  <si>
    <t>#1516</t>
  </si>
  <si>
    <t>Child and Adolescent Well-Care Visits</t>
  </si>
  <si>
    <t>WCV</t>
  </si>
  <si>
    <t>#1800</t>
  </si>
  <si>
    <t>Asthma Medication Ratio</t>
  </si>
  <si>
    <t>AMR</t>
  </si>
  <si>
    <t>#0543</t>
  </si>
  <si>
    <t>Statin Therapy for Patients with Cardiovascular Disease</t>
  </si>
  <si>
    <t>SPC sub-measure A</t>
  </si>
  <si>
    <t>SPC sub-measure B</t>
  </si>
  <si>
    <t>#0057</t>
  </si>
  <si>
    <t>Comprehensive Diabetes Care</t>
  </si>
  <si>
    <t>CDC, HbA1c screening only.</t>
  </si>
  <si>
    <t>#0105</t>
  </si>
  <si>
    <t>Antidepressant Medication Management: Acute and Continuous</t>
  </si>
  <si>
    <t>AMM</t>
  </si>
  <si>
    <t>#0108</t>
  </si>
  <si>
    <t>Follow-Up Care for Children Prescribed ADHD Medication</t>
  </si>
  <si>
    <t>ADD</t>
  </si>
  <si>
    <t>#0576</t>
  </si>
  <si>
    <t>Follow-Up After Hospitalization for Mental Illness</t>
  </si>
  <si>
    <t>FUH - 7 day follow up</t>
  </si>
  <si>
    <t>FUH - 30 day follow up</t>
  </si>
  <si>
    <t>#3489</t>
  </si>
  <si>
    <t>Follow Up after ED visit for Mental Illness</t>
  </si>
  <si>
    <t>FUM -  7 day follow up</t>
  </si>
  <si>
    <t>FUM - 30 day follow up</t>
  </si>
  <si>
    <t>#3488</t>
  </si>
  <si>
    <t>Follow-Up After Emergency Department Visit for Alcohol and Other Drug Dependence</t>
  </si>
  <si>
    <t>FUA - 7 day follow up</t>
  </si>
  <si>
    <t>FUA - 30 day follow up</t>
  </si>
  <si>
    <t>#1932</t>
  </si>
  <si>
    <t>Diabetes Screening for People With Schizophrenia or Bipolar Disorder Who Are Using Antipsychotic Medications</t>
  </si>
  <si>
    <t>SSD</t>
  </si>
  <si>
    <t>#1879</t>
  </si>
  <si>
    <t>Adherence to Antipsychotics for Individuals w/ Schizophrenia</t>
  </si>
  <si>
    <t>SAA</t>
  </si>
  <si>
    <t>#1388</t>
  </si>
  <si>
    <t>Annual Dental Visit - Children</t>
  </si>
  <si>
    <t>ADV</t>
  </si>
  <si>
    <t>Annual Dental Visit - Adults</t>
  </si>
  <si>
    <t>DHS developed ADV measure for adults based on HEDIS ADV measure for children</t>
  </si>
  <si>
    <t>#0039</t>
  </si>
  <si>
    <t>2021 CAHPS 5.1 Adult Medicaid Health Plan Survey - Flu Vaccination for Adults</t>
  </si>
  <si>
    <t>AHRQ</t>
  </si>
  <si>
    <t>FVA</t>
  </si>
  <si>
    <t>#0027</t>
  </si>
  <si>
    <t>2021 CAHPS 5.1 Adult Medicaid Health Plan Survey - Medical Assistance with Smoking and Tobacco Use Cessation</t>
  </si>
  <si>
    <t>MSC</t>
  </si>
  <si>
    <t>N/A</t>
  </si>
  <si>
    <t>#1768</t>
  </si>
  <si>
    <t>Plan All-Cause Readmission</t>
  </si>
  <si>
    <t>PCR</t>
  </si>
  <si>
    <t>Dental Service Utilization - Children</t>
  </si>
  <si>
    <t>Quality withhold, similar to HEDIS ADV measure with 3 month eligibility time frame.</t>
  </si>
  <si>
    <t>Dental Service Utilization -Adults</t>
  </si>
  <si>
    <t>Quality withhold, similar to HEDIS ADV measure specificiations applied to adults with 3 month eligibility timeframe.</t>
  </si>
  <si>
    <t>Dental provider network equity</t>
  </si>
  <si>
    <t>Quality withhold</t>
  </si>
  <si>
    <t>Emergency Department Utilization</t>
  </si>
  <si>
    <t>State stautory withhold</t>
  </si>
  <si>
    <t>Hospital Admissions</t>
  </si>
  <si>
    <t>30-Day Readmissions</t>
  </si>
  <si>
    <t>Opioid New Chronic User</t>
  </si>
  <si>
    <t>Opioid New Chronic User, precursor to NCQA COU measure</t>
  </si>
  <si>
    <t>In 2022, the MCOs continued to focus program integrity initiatives and analytics on higher risk provider types such as PCA, transportation, interpreter, and acupuncture. There was increased attention by the MCOs on additional provider types and billing practices such as behavioral health, genetic testing, prescribing practices, telehealth, and excessive compounding by pharmacies. MCOs are utilizing spike analysis more frequently to identify outliers. MCOs are also making intentional efforts to work with their subcontractors such as dental, PBM, and DME to develop PI intiatives and case development based on the findings/recommendations from the SAI performance audits.</t>
  </si>
  <si>
    <t>9.4.6 Monetary Recovery</t>
  </si>
  <si>
    <t>Generally, if the plans investigate the allegations and resolve through payment recovery, they retain the overpayments. Joint investigations resulting in recovery would entail a proportionate allocation of the proceeds. If SIRS or its contractors investigate, SIRS could retain the payment recovery.</t>
  </si>
  <si>
    <t>The state monitors the quarterly reporting from each plan. The state also conducts Focused Reviews/Audits and Comprehensive Performance Audits that address these requirements.</t>
  </si>
  <si>
    <t>1/1/2020-12/31/2020</t>
  </si>
  <si>
    <t>Lisa Luckhardt
Managed Care Outcomes Supervisor   Contracts and Rates
Health Care Administration</t>
  </si>
  <si>
    <t>Financial Services-Income Maintenance Unit (aitkin.mn.us)
Economic Assistance | Anoka County, MN - Official Website (anokacountymn.gov)
Financial Support Programs (becker.mn.us)
Beltrami County Health &amp; Human Services - Financial Assistance Medical Programs
Financial Assistance | Benton County, MN
Welcome to Big Stone County Minnesota
Health Care Programs | Blue Earth County, MN - Official Website (blueearthcountymn.gov)
Brown County - Financial
Financial &amp; Health Care Assistance | Carlton County, MN
Health Care Programs | Carver County, MN
Financial Assistance | Cass County, MN (casscountymn.gov)
Financial Services | Chippewa County, MN
Health Care Coverage | Chisago County, MN - Official Website (chisagocountymn.gov)
MN Health Care Program | Clay County, MN - Official Website (claycountymn.gov)
Financial Assistance Unit - Clearwater County, MN
Economic Assistance and Health Care Programs (cook.mn.us)
Financial Assistance (Cash, Food, Medical, Child Care Assistance) - Des Moines Valley Health and Human Services (dvhhs.org)
Health Care | Crow Wing County, MN - Official Website
Medical Assistance| Dakota County
Healthcare | MNPrairie County Alliance, MN
Douglas County | Health Care, SNAP &amp; Cash and Miscellaneous Programs (douglascountymn.gov)
Health Care Programs (fmchs.com)
Fillmore County, MN
Medical Programs | Freeborn County, MN - Official Website
Medical Assistance | Goodhue County, MN - Official Website
Financial Assistance | Western Prairie MN
Health care assistance | Hennepin County
Human Services – Houston County
Social Services (hubbard.mn.us)
Health Care | Isanti County, MN
Welcome to Kanabec County, MN
Welcome to Kandiyohi County, Minnesota (kcmn.us)
Medical Programs | Kittson County, MN
Public Health &amp; Human Services | Koochiching County, MN
Financial Assistance Programs | Lac qui Parle County, MN (lqpco.com)
Financial Assistance – Lake County, MN
Financial Assistance – Lake of the Woods County (lake-of-the-woods.mn.us)
Financial Assistance | Le Sueur County, MN (le-sueur.mn.us)
Financial Assistance - Southwest Health and Human Services (swmhhs.com)
Social Services - Mahnomen County, Minnesota
Welcome to Marshall County, MN
McLeod County, MN (mcleodcountymn.gov)
Health Care Programs | Meeker County, MN - Official Website
Health Care Assistance | Mille Lacs County, MN
Health Care Programs | Morrison County, MN
Health Care | Mower County, MN
Health Care Coverage | Nicollet County, MN - Official Website
Income Maintenance/Child Support – Nobles County Minnesota
Norman County
Family Support &amp; Assistance | Olmsted County, MN
Human Services - Otter Tail County, MN (ottertailcountymn.us)
Human Services (pennington.mn.us)
Welcome to Pine County, MN
Income Maintenance | Polk County, MN
Financial Assistance | Ramsey County
Financial Assistance - Social Services - Red Lake County (red-lake.mn.us)
Welcome to Renville County, MN (renvillecountymn.gov)
Public assistance programs | Rice County, MN (ricecountymn.gov)
Financial Assistance (roseau.mn.us)
Health Insurance | Scott County, MN (scottcountymn.gov)
Health Care Coverage | Sherburne County, MN
Minnesota Health Care Programs | Sibley County, MN
Apply for Health Care Programs (stlouiscountymn.gov)
Medical Assistance | Stearns County, MN - Official Website (stearnscountymn.gov)
Health Care | Stevens County, MN - Official Website
Human Services - Swift County, MN
Economic Assistance Programs | Traverse County, Minnesota
Health Care Coverage Assistance (wabasha.mn.us)
Financial and Medical Services | Wadena County, MN - Official Website
Medical Assistance | Washington County, MN - Official Website
Financial Assistance | Watonwan County, MN - Official Website
Minnesota Health Care Programs - Wilkin County
Human Services | Winona County, MN
Social Services | Wright County, MN - Official Website
Minnesota Health Care Programs - Yellow Medicine County, MN
White Earth Nation
DHS Office of Ombudsperson for Public Managed Health Care Programs website: https://mn.gov/dhs/people-we-serve/adults/health-care/health-care-programs/programs-and-services/ombudsman-for-managed-care.jsp 
Email: dhsombudsman.smhcp@state.mn.us
Disability Hub MN - SE MN Center for Independent Living (semcil.org)
DHS Health Care Consumer Support phone numbers and addresses / Minnesota Department of Human Services (mn.gov)
MN Senior Services and Resources | Senior LinkAge Line / Minnesota.gov</t>
  </si>
  <si>
    <t>.19:1000</t>
  </si>
  <si>
    <t>.80:1000</t>
  </si>
  <si>
    <t>1.97:1000</t>
  </si>
  <si>
    <t>13.05:1000</t>
  </si>
  <si>
    <t>.06:1000</t>
  </si>
  <si>
    <t>3.28:1000</t>
  </si>
  <si>
    <t>.53:1000</t>
  </si>
  <si>
    <t>.31:1000</t>
  </si>
  <si>
    <t>.04:1000</t>
  </si>
  <si>
    <t>.79:1000</t>
  </si>
  <si>
    <t>1.87:1000</t>
  </si>
  <si>
    <t>.67:1000</t>
  </si>
  <si>
    <t>12.21:1000</t>
  </si>
  <si>
    <t>2.35:1000</t>
  </si>
  <si>
    <t>.58:1000</t>
  </si>
  <si>
    <t>.16:1000</t>
  </si>
  <si>
    <t>.019:1000</t>
  </si>
  <si>
    <t>.021:1000</t>
  </si>
  <si>
    <t>.079:1000</t>
  </si>
  <si>
    <t>4.037:1000</t>
  </si>
  <si>
    <t>.331:1000</t>
  </si>
  <si>
    <t>.100:1000</t>
  </si>
  <si>
    <t>CY 2020
$16,098,102
1.0%</t>
  </si>
  <si>
    <t>CY 2020
$11,190,883
1.5%</t>
  </si>
  <si>
    <t>CY 2020
$187,051
0.1%</t>
  </si>
  <si>
    <t>CY 2020
$69,265
0.2%</t>
  </si>
  <si>
    <t>CY 2020
$387,197
0.2%</t>
  </si>
  <si>
    <t>CY 2020
$307,284
0.3%</t>
  </si>
  <si>
    <t>CY 2020
$2,577,070
0.2%</t>
  </si>
  <si>
    <t>An extension of the timeframes of resolution of Appeals, and expedited Appeals, of fourteen (14) days is available if the Enrollee requests the extension, or the MCO justifies both the need for more information and that an extension is in the Enrollee’s interest. The MCO must make reasonable efforts to provide prompt oral notice, and provide written notice within two (2) 2022 Families and Children; calendar days to the Enrollee of the reason for the decision to extend the timeframe if the MCO determines that an extension is necessary. The MCO must notify the Enrollee of the right to file a Grievance regarding the delay, including an expedited Grievance about a delay in an expedited Appeal. The MCO must issue a determination no later than the date the extension expires. The STATE may review the MCO’s justification. [42 CFR §438.408(c)]</t>
  </si>
  <si>
    <t>8.2.2.1 Oral Grievances must be resolved within ten (10) days of receipt. [42 CFR §438.408(a)] 
8.2.2.2 Written Grievances must be resolved within thirty (30) days of receipt. [42 CFR §438.408(a)]</t>
  </si>
  <si>
    <t>In 2022, added additional dental benefits.</t>
  </si>
  <si>
    <t xml:space="preserve"> 7/1 of contract year, we expanded post partum coverage for pregnanct people, went from 2months to 12months. Due to the public health emergency fewer recipients lost eligibility as closures were limited to specific circumstances, ie; Death, moved out of state, and member requested closures.  </t>
  </si>
  <si>
    <t>Due to a change in claims payment systems UCare failed to make timely payments on clean claims, claims were being denied inappropriately or erroneously, as well as providers were receiving only partial payments.</t>
  </si>
  <si>
    <t xml:space="preserve">Beneficiaries support systems provide services to beneficiaries in an array of different venues to account for the accessibility measures to which are necessary for those individuals with disabilities, and/or interpreting needs. Communication modalities such as that of in person, phone, email, fax, as well as Internet/websites, and print materials are all provided by BSS’s that explain how beneficiaries gain assistance regarding services that are provided. Additionally, BSS’s utilize Language Line Service to ensure that all callers who speak languages other than English receive comprehensive assistance. </t>
  </si>
  <si>
    <t xml:space="preserve">Minnesota DHS collects all required enrollee encounter data. Uses include, but are not limited to, managed care rate-setting, calculation of approximately 25 HEDIS measures, fiscal note reporting for Legislative purposes, required CMS reporting, support for policy-makers, senior leadership, media, academic research, program administration, enrollee outreach, equity studies and more. </t>
  </si>
  <si>
    <t xml:space="preserve">Minnesota DHS has an Encounter Data Quality Unit (EDQU) that has 6 staff dedicated 1) ensuring that encounter data is accurate, 2) complete,  3) submitted in a timely way and 4) meets structural standards. Many different approaches are employed to accomplish these. Penalty programs are in place to ensure completeness and that erroneous data submissions are corrected. Feedback to the MCOs regarding the data is continuous. EDQU is busy full time looking at the quality of the data through analytics and reporting. </t>
  </si>
  <si>
    <t xml:space="preserve">Sections 3.13, 3.14, 3.15 and 3.16 in the Familes and Children (PMAP) contract. </t>
  </si>
  <si>
    <t xml:space="preserve">None. Currently penalties only. </t>
  </si>
  <si>
    <t>The MCOs' contracts state that clean claims are to be submitted within 30 days of MCO adjudication.</t>
  </si>
  <si>
    <t>We don't specifically measure compliance to HIPAA standards, but Minnesota receives encounter data via our MMIS system that is HIPAA compliant because it adjudicates our FFSMA  business. Each MCO hovers around 99.8% without fatal edits</t>
  </si>
  <si>
    <t>Minnesota State Legislature - Office of the Legislative Auditor, Other audits were performed, but reporting of those audits are not yet available. These include audits of attestations of corrected claims, audits of service locations on encounters, audits of X-12 translations and audits of financial report adjustments.</t>
  </si>
  <si>
    <t xml:space="preserve">Currently no data is collected </t>
  </si>
  <si>
    <t>The Office of Ombudsperson continually evaluates data collected on CRM. This software contains all case information the ombudsperson team documents. We use an IVR line for callers and we have a public email address. We track and review these tools. We collect and  track all managed care state appeals.</t>
  </si>
  <si>
    <t>Functions specific to LTSS activities. At a minimum, the beneficiary support system must provide the following support to enrollees who use, or express a desire to receive, LTSS:  Review and oversight of LTSS program data to provide guidance to the State Medicaid Agency on identification, remediation, and resolution of systemic issues.
The Office of Ombudsperson continually evaluates data collected on CRM, to which this software contains all case information the ombudsperson team documents. The Ombudsperson team uses an IVR line for callers and as well as having a public email address to send information into. The team additionally tracks and reviews these tools, along with all managed care state appeals.
Data is collected on grievances and appeals for all Home Care Services for seniors and Home Health Aide and Therapy Services for the Families and Children and SNBC members. 
The Office of Ombudsperson does not work with critical incident data.</t>
  </si>
  <si>
    <t>MINNESOTA DEPARTMENT OF HUMAN SERVICES CONTRACT FOR PREPAID MEDICAL ASSISTANCE AND MINNESOTACARE; JANUARY 1, 2022</t>
  </si>
  <si>
    <t>The MCO must resolve each Appeal within State-established timeframes that are as expeditiously as the Enrollee’s health requires, not to exceed thirty (30) days after receipt of the Appeal. [42 CFR §438.408 (b)(2)]</t>
  </si>
  <si>
    <t xml:space="preserve">Set values (select 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</si>
</sst>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47"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11"/>
      <color rgb="FFBA9F62"/>
      <name val="Arial"/>
      <family val="2"/>
    </font>
    <font>
      <sz val="11"/>
      <color theme="0"/>
      <name val="Arial"/>
      <family val="2"/>
    </font>
    <font>
      <sz val="14"/>
      <color theme="8"/>
      <name val="Calibri"/>
      <family val="2"/>
      <scheme val="minor"/>
    </font>
    <font>
      <sz val="18"/>
      <color theme="0"/>
      <name val="Arial"/>
      <family val="2"/>
    </font>
    <font>
      <b/>
      <sz val="11"/>
      <color theme="1"/>
      <name val="Arial"/>
      <family val="2"/>
    </font>
    <font>
      <sz val="11"/>
      <color rgb="FFC00000"/>
      <name val="Arial"/>
      <family val="2"/>
    </font>
    <font>
      <sz val="11"/>
      <color rgb="FF046B5C"/>
      <name val="Arial"/>
      <family val="2"/>
    </font>
    <font>
      <b/>
      <sz val="18"/>
      <color rgb="FF046B5C"/>
      <name val="Arial"/>
      <family val="2"/>
    </font>
    <font>
      <b/>
      <sz val="11"/>
      <name val="Arial"/>
      <family val="2"/>
    </font>
    <font>
      <u/>
      <sz val="11"/>
      <color theme="10"/>
      <name val="Calibri"/>
      <family val="2"/>
      <scheme val="minor"/>
    </font>
    <font>
      <b/>
      <sz val="11"/>
      <color theme="0"/>
      <name val="Arial"/>
      <family val="2"/>
    </font>
    <font>
      <sz val="18"/>
      <color rgb="FF046B5C"/>
      <name val="Arial"/>
      <family val="2"/>
    </font>
    <font>
      <i/>
      <sz val="11"/>
      <color rgb="FFC00000"/>
      <name val="Arial"/>
      <family val="2"/>
    </font>
    <font>
      <sz val="11"/>
      <color theme="1"/>
      <name val="Times New Roman"/>
      <family val="1"/>
    </font>
    <font>
      <i/>
      <sz val="11"/>
      <name val="Arial"/>
      <family val="2"/>
    </font>
    <font>
      <i/>
      <sz val="11"/>
      <color theme="1"/>
      <name val="Arial"/>
      <family val="2"/>
    </font>
    <font>
      <sz val="11"/>
      <name val="Calibri"/>
      <family val="2"/>
      <scheme val="minor"/>
    </font>
    <font>
      <u/>
      <sz val="11"/>
      <color theme="10"/>
      <name val="Arial"/>
      <family val="2"/>
    </font>
    <font>
      <sz val="10"/>
      <name val="Arial"/>
      <family val="2"/>
    </font>
    <font>
      <i/>
      <strike/>
      <sz val="11"/>
      <color rgb="FFC00000"/>
      <name val="Arial"/>
      <family val="2"/>
    </font>
    <font>
      <sz val="8"/>
      <name val="Calibri"/>
      <family val="2"/>
      <scheme val="minor"/>
    </font>
    <font>
      <b/>
      <sz val="14"/>
      <color rgb="FF046B5C"/>
      <name val="Arial"/>
      <family val="2"/>
    </font>
    <font>
      <sz val="10"/>
      <color rgb="FF000000"/>
      <name val="Arial"/>
      <family val="2"/>
    </font>
    <font>
      <b/>
      <sz val="9"/>
      <color rgb="FF000000"/>
      <name val="Arial"/>
      <family val="2"/>
    </font>
    <font>
      <b/>
      <sz val="9"/>
      <color rgb="FF000000"/>
      <name val="Wingdings"/>
      <charset val="2"/>
    </font>
    <font>
      <b/>
      <sz val="9"/>
      <color theme="0"/>
      <name val="Arial"/>
      <family val="2"/>
    </font>
    <font>
      <sz val="9"/>
      <color theme="0"/>
      <name val="Arial"/>
      <family val="2"/>
    </font>
    <font>
      <b/>
      <sz val="11"/>
      <color rgb="FF000000"/>
      <name val="Times New Roman"/>
      <family val="1"/>
    </font>
    <font>
      <b/>
      <sz val="9"/>
      <color theme="1"/>
      <name val="Arial"/>
      <family val="2"/>
    </font>
    <font>
      <sz val="9"/>
      <color rgb="FF000000"/>
      <name val="Arial"/>
      <family val="2"/>
    </font>
    <font>
      <sz val="10"/>
      <color theme="1"/>
      <name val="Arial"/>
      <family val="2"/>
    </font>
    <font>
      <i/>
      <sz val="10"/>
      <name val="Arial"/>
      <family val="2"/>
    </font>
    <font>
      <sz val="11"/>
      <color rgb="FFFF0000"/>
      <name val="Calibri"/>
      <family val="2"/>
      <scheme val="minor"/>
    </font>
    <font>
      <strike/>
      <sz val="11"/>
      <name val="Arial"/>
      <family val="2"/>
    </font>
    <font>
      <b/>
      <sz val="10"/>
      <name val="Arial"/>
      <family val="2"/>
    </font>
    <font>
      <sz val="10"/>
      <name val="Times New Roman"/>
      <family val="1"/>
    </font>
    <font>
      <b/>
      <i/>
      <sz val="10"/>
      <name val="Arial"/>
      <family val="2"/>
    </font>
    <font>
      <b/>
      <sz val="11"/>
      <color theme="1"/>
      <name val="Calibri"/>
      <family val="2"/>
      <scheme val="minor"/>
    </font>
    <font>
      <sz val="12"/>
      <color theme="1"/>
      <name val="Calibri"/>
      <family val="2"/>
      <scheme val="minor"/>
    </font>
    <font>
      <sz val="11"/>
      <color rgb="FFFF0000"/>
      <name val="Arial"/>
      <family val="2"/>
    </font>
    <font>
      <sz val="11"/>
      <color rgb="FF7030A0"/>
      <name val="Calibri"/>
      <family val="2"/>
      <scheme val="minor"/>
    </font>
    <font>
      <sz val="11"/>
      <color rgb="FFC00000"/>
      <name val="Calibri"/>
      <family val="2"/>
      <scheme val="minor"/>
    </font>
    <font>
      <sz val="12"/>
      <color theme="1"/>
      <name val="Arial"/>
      <family val="2"/>
    </font>
  </fonts>
  <fills count="8">
    <fill>
      <patternFill patternType="none"/>
    </fill>
    <fill>
      <patternFill patternType="gray125"/>
    </fill>
    <fill>
      <patternFill patternType="solid">
        <fgColor rgb="FF046B5C"/>
        <bgColor indexed="64"/>
      </patternFill>
    </fill>
    <fill>
      <patternFill patternType="solid">
        <fgColor theme="0"/>
        <bgColor indexed="64"/>
      </patternFill>
    </fill>
    <fill>
      <patternFill patternType="solid">
        <fgColor rgb="FF7FA29A"/>
        <bgColor indexed="64"/>
      </patternFill>
    </fill>
    <fill>
      <patternFill patternType="solid">
        <fgColor rgb="FFB8C8C8"/>
        <bgColor indexed="64"/>
      </patternFill>
    </fill>
    <fill>
      <patternFill patternType="solid">
        <fgColor theme="0" tint="-0.14999847407452621"/>
        <bgColor indexed="64"/>
      </patternFill>
    </fill>
    <fill>
      <patternFill patternType="solid">
        <fgColor theme="7"/>
        <bgColor indexed="64"/>
      </patternFill>
    </fill>
  </fills>
  <borders count="4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Alignment="0" applyProtection="0"/>
    <xf numFmtId="0" fontId="13" fillId="0" borderId="0" applyNumberFormat="0" applyFill="0" applyBorder="0" applyAlignment="0" applyProtection="0"/>
    <xf numFmtId="0" fontId="22" fillId="0" borderId="0"/>
  </cellStyleXfs>
  <cellXfs count="340">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5" fillId="2" borderId="5" xfId="0" applyFont="1" applyFill="1" applyBorder="1" applyAlignment="1">
      <alignment wrapText="1"/>
    </xf>
    <xf numFmtId="0" fontId="7" fillId="2" borderId="6" xfId="4" applyFont="1" applyFill="1" applyBorder="1" applyAlignment="1" applyProtection="1">
      <alignment vertical="center"/>
      <protection locked="0"/>
    </xf>
    <xf numFmtId="0" fontId="2" fillId="3" borderId="1" xfId="0" applyFont="1" applyFill="1" applyBorder="1" applyAlignment="1">
      <alignment wrapText="1"/>
    </xf>
    <xf numFmtId="0" fontId="2" fillId="3" borderId="2" xfId="0" applyFont="1" applyFill="1" applyBorder="1" applyAlignment="1">
      <alignment horizontal="left" indent="2"/>
    </xf>
    <xf numFmtId="0" fontId="2" fillId="3" borderId="3" xfId="0" applyFont="1" applyFill="1" applyBorder="1" applyAlignment="1">
      <alignment wrapText="1"/>
    </xf>
    <xf numFmtId="0" fontId="2" fillId="3" borderId="4" xfId="0" applyFont="1" applyFill="1" applyBorder="1" applyAlignment="1">
      <alignment horizontal="left" indent="2"/>
    </xf>
    <xf numFmtId="0" fontId="2" fillId="3" borderId="4" xfId="0" applyFont="1" applyFill="1" applyBorder="1" applyAlignment="1">
      <alignment horizontal="left" vertical="center" wrapText="1" indent="2"/>
    </xf>
    <xf numFmtId="0" fontId="8" fillId="3" borderId="3" xfId="0" applyFont="1" applyFill="1" applyBorder="1" applyAlignment="1">
      <alignment wrapText="1"/>
    </xf>
    <xf numFmtId="0" fontId="8" fillId="3" borderId="4" xfId="0" applyFont="1" applyFill="1" applyBorder="1" applyAlignment="1">
      <alignment horizontal="left" vertical="center" wrapText="1" indent="2"/>
    </xf>
    <xf numFmtId="0" fontId="10" fillId="0" borderId="0" xfId="0" applyFont="1"/>
    <xf numFmtId="0" fontId="2" fillId="0" borderId="0" xfId="0" applyFont="1" applyAlignment="1">
      <alignment vertical="top" wrapText="1"/>
    </xf>
    <xf numFmtId="0" fontId="2" fillId="0" borderId="9" xfId="0" applyFont="1" applyBorder="1"/>
    <xf numFmtId="0" fontId="2" fillId="0" borderId="13" xfId="0" applyFont="1" applyBorder="1" applyAlignment="1">
      <alignment vertical="center" wrapText="1"/>
    </xf>
    <xf numFmtId="0" fontId="3" fillId="0" borderId="0" xfId="0" applyFont="1"/>
    <xf numFmtId="0" fontId="2" fillId="0" borderId="11" xfId="0" applyFont="1" applyBorder="1" applyAlignment="1">
      <alignment wrapText="1"/>
    </xf>
    <xf numFmtId="0" fontId="2" fillId="0" borderId="15" xfId="0" applyFont="1" applyBorder="1" applyAlignment="1">
      <alignment vertical="center" wrapText="1"/>
    </xf>
    <xf numFmtId="0" fontId="14" fillId="2" borderId="16" xfId="0" applyFont="1" applyFill="1" applyBorder="1" applyAlignment="1">
      <alignment horizontal="center" vertical="center"/>
    </xf>
    <xf numFmtId="0" fontId="14" fillId="2" borderId="0" xfId="0" applyFont="1" applyFill="1" applyAlignment="1">
      <alignment horizontal="center" vertical="center"/>
    </xf>
    <xf numFmtId="0" fontId="15" fillId="0" borderId="0" xfId="4" applyFont="1" applyAlignment="1" applyProtection="1">
      <alignment vertical="center" wrapText="1"/>
      <protection locked="0"/>
    </xf>
    <xf numFmtId="0" fontId="11" fillId="0" borderId="0" xfId="4" applyFont="1" applyAlignment="1" applyProtection="1">
      <alignment vertical="center"/>
      <protection locked="0"/>
    </xf>
    <xf numFmtId="0" fontId="14" fillId="4" borderId="0" xfId="0" applyFont="1" applyFill="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1" fillId="0" borderId="0" xfId="0" applyFont="1"/>
    <xf numFmtId="9" fontId="1" fillId="0" borderId="0" xfId="3" applyFont="1"/>
    <xf numFmtId="0" fontId="14" fillId="2" borderId="0" xfId="0" applyFont="1" applyFill="1" applyAlignment="1">
      <alignment horizontal="left" vertical="center"/>
    </xf>
    <xf numFmtId="0" fontId="15" fillId="0" borderId="0" xfId="4" applyFont="1" applyAlignment="1" applyProtection="1">
      <alignment vertical="center"/>
      <protection locked="0"/>
    </xf>
    <xf numFmtId="0" fontId="2" fillId="0" borderId="22" xfId="0" applyFont="1" applyBorder="1"/>
    <xf numFmtId="0" fontId="14" fillId="2" borderId="23" xfId="0" applyFont="1" applyFill="1" applyBorder="1" applyAlignment="1">
      <alignment horizontal="left" vertical="center"/>
    </xf>
    <xf numFmtId="0" fontId="14" fillId="2" borderId="12"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8" fillId="0" borderId="0" xfId="0" applyFont="1"/>
    <xf numFmtId="0" fontId="3" fillId="5" borderId="0" xfId="0" applyFont="1" applyFill="1" applyAlignment="1" applyProtection="1">
      <alignment horizontal="left" vertical="center"/>
      <protection locked="0"/>
    </xf>
    <xf numFmtId="0" fontId="1" fillId="0" borderId="0" xfId="0" applyFont="1" applyAlignment="1">
      <alignment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left" vertical="center" wrapText="1"/>
    </xf>
    <xf numFmtId="0" fontId="14" fillId="2" borderId="5"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2" xfId="0" applyFont="1" applyFill="1" applyBorder="1" applyAlignment="1">
      <alignment horizontal="left" vertical="center"/>
    </xf>
    <xf numFmtId="0" fontId="0" fillId="0" borderId="0" xfId="0" applyAlignment="1">
      <alignment wrapText="1"/>
    </xf>
    <xf numFmtId="0" fontId="20" fillId="0" borderId="0" xfId="0" applyFont="1" applyAlignment="1">
      <alignment vertical="center"/>
    </xf>
    <xf numFmtId="0" fontId="14" fillId="2" borderId="12" xfId="0" applyFont="1" applyFill="1" applyBorder="1" applyAlignment="1">
      <alignment horizontal="left" wrapText="1"/>
    </xf>
    <xf numFmtId="0" fontId="14" fillId="2" borderId="0" xfId="0" applyFont="1" applyFill="1" applyAlignment="1">
      <alignment horizontal="left" wrapText="1"/>
    </xf>
    <xf numFmtId="0" fontId="14" fillId="2" borderId="0" xfId="0" applyFont="1" applyFill="1" applyAlignment="1">
      <alignment horizontal="left"/>
    </xf>
    <xf numFmtId="0" fontId="14" fillId="2" borderId="23" xfId="0" applyFont="1" applyFill="1" applyBorder="1" applyAlignment="1">
      <alignment horizontal="left"/>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1" fillId="0" borderId="0" xfId="4" applyFont="1" applyAlignment="1" applyProtection="1">
      <alignment vertical="center" wrapText="1"/>
      <protection locked="0"/>
    </xf>
    <xf numFmtId="0" fontId="14" fillId="2" borderId="5" xfId="0" applyFont="1" applyFill="1" applyBorder="1" applyAlignment="1">
      <alignment horizontal="left" vertical="center" wrapText="1"/>
    </xf>
    <xf numFmtId="0" fontId="14" fillId="2" borderId="9" xfId="0" applyFont="1" applyFill="1" applyBorder="1" applyAlignment="1">
      <alignment vertical="center" wrapText="1"/>
    </xf>
    <xf numFmtId="0" fontId="14" fillId="2" borderId="6" xfId="0" applyFont="1" applyFill="1" applyBorder="1" applyAlignment="1">
      <alignment vertical="center" wrapText="1"/>
    </xf>
    <xf numFmtId="0" fontId="2" fillId="6" borderId="0" xfId="0" applyFont="1" applyFill="1" applyAlignment="1">
      <alignment wrapText="1"/>
    </xf>
    <xf numFmtId="0" fontId="16" fillId="6" borderId="0" xfId="0" applyFont="1" applyFill="1" applyAlignment="1">
      <alignment wrapText="1"/>
    </xf>
    <xf numFmtId="0" fontId="2" fillId="6" borderId="0" xfId="0" applyFont="1" applyFill="1"/>
    <xf numFmtId="0" fontId="8" fillId="6" borderId="0" xfId="0" applyFont="1" applyFill="1"/>
    <xf numFmtId="0" fontId="2" fillId="6" borderId="0" xfId="6" applyFont="1" applyFill="1" applyProtection="1">
      <protection hidden="1"/>
    </xf>
    <xf numFmtId="0" fontId="3" fillId="6" borderId="0" xfId="6" applyFont="1" applyFill="1" applyProtection="1">
      <protection hidden="1"/>
    </xf>
    <xf numFmtId="0" fontId="2" fillId="7" borderId="0" xfId="0" applyFont="1" applyFill="1" applyAlignment="1">
      <alignment wrapText="1"/>
    </xf>
    <xf numFmtId="0" fontId="23" fillId="6" borderId="0" xfId="0" applyFont="1" applyFill="1" applyAlignment="1">
      <alignment wrapText="1"/>
    </xf>
    <xf numFmtId="0" fontId="2" fillId="6" borderId="0" xfId="0" applyFont="1" applyFill="1" applyAlignment="1">
      <alignment vertical="center" wrapText="1"/>
    </xf>
    <xf numFmtId="0" fontId="2" fillId="6" borderId="9" xfId="0" applyFont="1" applyFill="1" applyBorder="1" applyAlignment="1">
      <alignment wrapText="1"/>
    </xf>
    <xf numFmtId="0" fontId="23" fillId="6" borderId="9" xfId="0" applyFont="1" applyFill="1" applyBorder="1" applyAlignment="1">
      <alignment wrapText="1"/>
    </xf>
    <xf numFmtId="0" fontId="2" fillId="0" borderId="9" xfId="0" applyFont="1" applyBorder="1" applyAlignment="1">
      <alignment wrapText="1"/>
    </xf>
    <xf numFmtId="0" fontId="2" fillId="6" borderId="9" xfId="0" applyFont="1" applyFill="1" applyBorder="1"/>
    <xf numFmtId="0" fontId="2" fillId="6" borderId="9" xfId="0" applyFont="1" applyFill="1" applyBorder="1" applyAlignment="1">
      <alignment vertical="center" wrapText="1"/>
    </xf>
    <xf numFmtId="0" fontId="2" fillId="6" borderId="9" xfId="6" applyFont="1" applyFill="1" applyBorder="1" applyProtection="1">
      <protection hidden="1"/>
    </xf>
    <xf numFmtId="0" fontId="8" fillId="6" borderId="9" xfId="0" applyFont="1" applyFill="1" applyBorder="1"/>
    <xf numFmtId="0" fontId="2" fillId="6" borderId="11" xfId="0" applyFont="1" applyFill="1" applyBorder="1" applyAlignment="1">
      <alignment wrapText="1"/>
    </xf>
    <xf numFmtId="0" fontId="2" fillId="6" borderId="11" xfId="0" applyFont="1" applyFill="1" applyBorder="1"/>
    <xf numFmtId="0" fontId="9" fillId="6" borderId="0" xfId="0" applyFont="1" applyFill="1" applyAlignment="1">
      <alignment wrapText="1"/>
    </xf>
    <xf numFmtId="0" fontId="2" fillId="6" borderId="0" xfId="0" applyFont="1" applyFill="1" applyAlignment="1">
      <alignment horizontal="left" vertical="top"/>
    </xf>
    <xf numFmtId="0" fontId="2" fillId="6" borderId="0" xfId="0" applyFont="1" applyFill="1" applyAlignment="1">
      <alignment horizontal="left" vertical="top" wrapText="1"/>
    </xf>
    <xf numFmtId="0" fontId="23" fillId="6" borderId="0" xfId="0" applyFont="1" applyFill="1" applyAlignment="1">
      <alignment horizontal="left" vertical="top" wrapText="1"/>
    </xf>
    <xf numFmtId="0" fontId="5" fillId="0" borderId="0" xfId="0" applyFont="1" applyAlignment="1">
      <alignment horizontal="left" vertical="top" wrapText="1"/>
    </xf>
    <xf numFmtId="0" fontId="3" fillId="6" borderId="0" xfId="0" applyFont="1" applyFill="1" applyAlignment="1" applyProtection="1">
      <alignment horizontal="left" vertical="top" wrapText="1"/>
      <protection locked="0"/>
    </xf>
    <xf numFmtId="0" fontId="3" fillId="6" borderId="0" xfId="0" applyFont="1" applyFill="1" applyAlignment="1">
      <alignment horizontal="left" vertical="top" wrapText="1"/>
    </xf>
    <xf numFmtId="0" fontId="3" fillId="6" borderId="0" xfId="0" applyFont="1" applyFill="1" applyAlignment="1">
      <alignment horizontal="left" vertical="top"/>
    </xf>
    <xf numFmtId="0" fontId="3" fillId="6" borderId="9" xfId="0" applyFont="1" applyFill="1" applyBorder="1"/>
    <xf numFmtId="0" fontId="3" fillId="6" borderId="9" xfId="0" applyFont="1" applyFill="1" applyBorder="1" applyAlignment="1">
      <alignment wrapText="1"/>
    </xf>
    <xf numFmtId="0" fontId="16" fillId="6" borderId="9" xfId="0" applyFont="1" applyFill="1" applyBorder="1" applyAlignment="1">
      <alignment wrapText="1"/>
    </xf>
    <xf numFmtId="0" fontId="3" fillId="0" borderId="9" xfId="0" applyFont="1" applyBorder="1" applyAlignment="1">
      <alignment wrapText="1"/>
    </xf>
    <xf numFmtId="0" fontId="2" fillId="6" borderId="9" xfId="0" applyFont="1" applyFill="1" applyBorder="1" applyAlignment="1">
      <alignment vertical="center"/>
    </xf>
    <xf numFmtId="0" fontId="18" fillId="6" borderId="9" xfId="0" applyFont="1" applyFill="1" applyBorder="1"/>
    <xf numFmtId="0" fontId="16" fillId="0" borderId="0" xfId="0" applyFont="1" applyAlignment="1">
      <alignment wrapText="1"/>
    </xf>
    <xf numFmtId="0" fontId="16" fillId="0" borderId="0" xfId="0" applyFont="1"/>
    <xf numFmtId="0" fontId="25" fillId="0" borderId="0" xfId="0" applyFont="1" applyAlignment="1">
      <alignment horizontal="left" vertical="center"/>
    </xf>
    <xf numFmtId="0" fontId="0" fillId="0" borderId="0" xfId="0" applyAlignment="1">
      <alignment horizontal="center"/>
    </xf>
    <xf numFmtId="0" fontId="0" fillId="0" borderId="0" xfId="0" applyAlignment="1">
      <alignment horizontal="left"/>
    </xf>
    <xf numFmtId="0" fontId="27" fillId="0" borderId="15" xfId="0" applyFont="1" applyBorder="1" applyAlignment="1">
      <alignment horizontal="right" vertical="center"/>
    </xf>
    <xf numFmtId="0" fontId="29" fillId="2" borderId="29" xfId="0" applyFont="1" applyFill="1" applyBorder="1" applyAlignment="1">
      <alignment horizontal="center" vertical="center"/>
    </xf>
    <xf numFmtId="0" fontId="29" fillId="2" borderId="30" xfId="0" applyFont="1" applyFill="1" applyBorder="1" applyAlignment="1">
      <alignment horizontal="center" vertical="center"/>
    </xf>
    <xf numFmtId="0" fontId="29" fillId="2" borderId="31" xfId="0" applyFont="1" applyFill="1" applyBorder="1" applyAlignment="1">
      <alignment horizontal="center" vertical="center"/>
    </xf>
    <xf numFmtId="0" fontId="30" fillId="2" borderId="30" xfId="0" applyFont="1" applyFill="1" applyBorder="1" applyAlignment="1">
      <alignment horizontal="center" vertical="center"/>
    </xf>
    <xf numFmtId="0" fontId="29" fillId="2" borderId="32" xfId="0" applyFont="1" applyFill="1" applyBorder="1" applyAlignment="1">
      <alignment horizontal="center" vertical="center"/>
    </xf>
    <xf numFmtId="0" fontId="29" fillId="2" borderId="33" xfId="0" applyFont="1" applyFill="1" applyBorder="1" applyAlignment="1">
      <alignment horizontal="center" vertical="center"/>
    </xf>
    <xf numFmtId="0" fontId="31" fillId="0" borderId="0" xfId="0" applyFont="1"/>
    <xf numFmtId="0" fontId="32" fillId="0" borderId="8" xfId="0" applyFont="1" applyBorder="1" applyAlignment="1">
      <alignment horizontal="center" vertical="center" wrapText="1"/>
    </xf>
    <xf numFmtId="0" fontId="27" fillId="0" borderId="8" xfId="0" applyFont="1" applyBorder="1" applyAlignment="1">
      <alignment horizontal="center" vertical="center"/>
    </xf>
    <xf numFmtId="0" fontId="27" fillId="0" borderId="22" xfId="0" applyFont="1" applyBorder="1" applyAlignment="1">
      <alignment horizontal="center" vertical="center"/>
    </xf>
    <xf numFmtId="0" fontId="29" fillId="2" borderId="30" xfId="0" applyFont="1" applyFill="1" applyBorder="1" applyAlignment="1">
      <alignment horizontal="left" vertical="center" wrapText="1"/>
    </xf>
    <xf numFmtId="0" fontId="29" fillId="2" borderId="31" xfId="0" applyFont="1" applyFill="1" applyBorder="1" applyAlignment="1">
      <alignment vertical="center" wrapText="1"/>
    </xf>
    <xf numFmtId="0" fontId="29" fillId="2" borderId="28" xfId="0" applyFont="1" applyFill="1" applyBorder="1" applyAlignment="1">
      <alignment vertical="center" wrapText="1"/>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32" xfId="0" applyFont="1" applyFill="1" applyBorder="1" applyAlignment="1">
      <alignment horizontal="center" vertical="center"/>
    </xf>
    <xf numFmtId="0" fontId="33" fillId="2" borderId="33" xfId="0" applyFont="1" applyFill="1" applyBorder="1" applyAlignment="1">
      <alignment horizontal="center" vertical="center"/>
    </xf>
    <xf numFmtId="0" fontId="34" fillId="0" borderId="0" xfId="0" applyFont="1"/>
    <xf numFmtId="0" fontId="34" fillId="0" borderId="0" xfId="0" applyFont="1" applyAlignment="1">
      <alignment horizontal="center"/>
    </xf>
    <xf numFmtId="0" fontId="34" fillId="0" borderId="0" xfId="0" applyFont="1" applyAlignment="1">
      <alignment horizontal="left"/>
    </xf>
    <xf numFmtId="0" fontId="3" fillId="0" borderId="13" xfId="0" applyFont="1" applyBorder="1" applyAlignment="1">
      <alignment horizontal="left" vertical="center" wrapText="1"/>
    </xf>
    <xf numFmtId="0" fontId="27" fillId="0" borderId="15" xfId="0" applyFont="1" applyBorder="1" applyAlignment="1">
      <alignment horizontal="center" vertical="center"/>
    </xf>
    <xf numFmtId="0" fontId="22" fillId="0" borderId="0" xfId="0" applyFont="1" applyFill="1" applyAlignment="1">
      <alignment horizontal="left" vertical="center" wrapText="1"/>
    </xf>
    <xf numFmtId="0" fontId="7" fillId="2" borderId="0" xfId="4"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left" vertical="center"/>
      <protection locked="0"/>
    </xf>
    <xf numFmtId="0" fontId="14" fillId="2" borderId="1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0" fillId="0" borderId="0" xfId="0" applyFont="1" applyAlignment="1">
      <alignment wrapText="1"/>
    </xf>
    <xf numFmtId="0" fontId="0" fillId="0" borderId="0" xfId="0" applyFont="1"/>
    <xf numFmtId="0" fontId="2" fillId="0" borderId="0" xfId="0" applyFont="1" applyFill="1" applyBorder="1" applyAlignment="1">
      <alignment vertical="center" wrapText="1"/>
    </xf>
    <xf numFmtId="0" fontId="13" fillId="0" borderId="0" xfId="5"/>
    <xf numFmtId="0" fontId="41" fillId="0" borderId="0" xfId="0" applyFont="1" applyAlignment="1">
      <alignment horizontal="left" vertical="center" wrapText="1" indent="6"/>
    </xf>
    <xf numFmtId="0" fontId="42" fillId="0" borderId="0" xfId="0" applyFont="1" applyAlignment="1">
      <alignment vertical="center" wrapText="1"/>
    </xf>
    <xf numFmtId="0" fontId="43" fillId="0" borderId="0" xfId="0" applyFont="1"/>
    <xf numFmtId="0" fontId="43" fillId="0" borderId="0" xfId="0" applyFont="1" applyAlignment="1">
      <alignment wrapText="1"/>
    </xf>
    <xf numFmtId="0" fontId="36" fillId="0" borderId="0" xfId="0" applyFont="1"/>
    <xf numFmtId="0" fontId="44" fillId="0" borderId="0" xfId="0" applyFont="1"/>
    <xf numFmtId="0" fontId="45" fillId="0" borderId="0" xfId="0" applyFont="1" applyAlignment="1">
      <alignment wrapText="1"/>
    </xf>
    <xf numFmtId="0" fontId="11" fillId="0" borderId="0" xfId="0" applyFont="1" applyAlignment="1"/>
    <xf numFmtId="0" fontId="2" fillId="3" borderId="4" xfId="0" applyFont="1" applyFill="1" applyBorder="1" applyAlignment="1">
      <alignment wrapText="1"/>
    </xf>
    <xf numFmtId="0" fontId="2" fillId="3" borderId="2"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0" fillId="0" borderId="0" xfId="0" applyAlignment="1">
      <alignment vertical="top" wrapText="1"/>
    </xf>
    <xf numFmtId="0" fontId="3" fillId="3" borderId="15" xfId="0" applyFont="1" applyFill="1" applyBorder="1" applyAlignment="1">
      <alignment horizontal="left" vertical="top" wrapText="1"/>
    </xf>
    <xf numFmtId="0" fontId="2" fillId="0" borderId="38" xfId="0" applyFont="1" applyBorder="1" applyAlignment="1">
      <alignment horizontal="left" vertical="top" wrapText="1"/>
    </xf>
    <xf numFmtId="0" fontId="3" fillId="3" borderId="38"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0" xfId="0" applyFont="1" applyBorder="1" applyAlignment="1">
      <alignment vertical="top" wrapText="1"/>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25" xfId="0" applyFont="1" applyFill="1" applyBorder="1" applyAlignment="1">
      <alignment horizontal="center" vertical="center"/>
    </xf>
    <xf numFmtId="0" fontId="2" fillId="0" borderId="21" xfId="0" applyFont="1" applyFill="1" applyBorder="1" applyAlignment="1">
      <alignment vertical="center" wrapText="1"/>
    </xf>
    <xf numFmtId="0" fontId="2" fillId="0" borderId="21"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11" xfId="0" applyFont="1" applyBorder="1" applyAlignment="1">
      <alignment horizontal="left" vertical="center"/>
    </xf>
    <xf numFmtId="0" fontId="14" fillId="2" borderId="14"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9" fontId="5" fillId="4" borderId="0" xfId="3" applyFont="1" applyFill="1" applyBorder="1" applyAlignment="1" applyProtection="1">
      <alignment horizontal="center" vertical="center" wrapText="1"/>
      <protection locked="0"/>
    </xf>
    <xf numFmtId="9" fontId="14" fillId="4" borderId="0" xfId="3" applyFont="1" applyFill="1" applyBorder="1" applyAlignment="1" applyProtection="1">
      <alignment horizontal="center" vertical="center" wrapText="1"/>
      <protection locked="0"/>
    </xf>
    <xf numFmtId="9" fontId="14" fillId="2" borderId="0" xfId="3" applyFont="1" applyFill="1" applyBorder="1" applyAlignment="1" applyProtection="1">
      <alignment horizontal="left" vertical="center"/>
      <protection locked="0"/>
    </xf>
    <xf numFmtId="0" fontId="2" fillId="0" borderId="38" xfId="0" applyFont="1" applyBorder="1" applyAlignment="1">
      <alignment horizontal="left" vertical="center" wrapText="1"/>
    </xf>
    <xf numFmtId="0" fontId="3" fillId="0" borderId="15" xfId="0" applyFont="1" applyBorder="1" applyAlignment="1">
      <alignment vertical="center" wrapText="1"/>
    </xf>
    <xf numFmtId="0" fontId="3" fillId="0" borderId="13" xfId="0" applyFont="1" applyBorder="1" applyAlignment="1">
      <alignment vertical="center" wrapText="1"/>
    </xf>
    <xf numFmtId="0" fontId="14" fillId="4" borderId="39" xfId="0" applyFont="1" applyFill="1" applyBorder="1" applyAlignment="1" applyProtection="1">
      <alignment horizontal="center" vertical="center" wrapText="1"/>
      <protection locked="0"/>
    </xf>
    <xf numFmtId="0" fontId="2" fillId="0" borderId="15" xfId="0" applyFont="1" applyBorder="1" applyAlignment="1">
      <alignment vertical="center"/>
    </xf>
    <xf numFmtId="0" fontId="2" fillId="0" borderId="13" xfId="0" applyFont="1" applyBorder="1" applyAlignment="1">
      <alignment wrapText="1"/>
    </xf>
    <xf numFmtId="0" fontId="2" fillId="0" borderId="13" xfId="0" applyFont="1" applyBorder="1" applyAlignment="1">
      <alignment horizontal="left" vertical="center" wrapText="1"/>
    </xf>
    <xf numFmtId="0" fontId="2" fillId="0" borderId="15" xfId="0" applyFont="1" applyBorder="1" applyAlignment="1">
      <alignment horizontal="left" vertical="center"/>
    </xf>
    <xf numFmtId="0" fontId="3" fillId="0" borderId="13" xfId="0" applyFont="1" applyBorder="1" applyAlignment="1" applyProtection="1">
      <alignment horizontal="left" vertical="center" wrapText="1"/>
      <protection locked="0"/>
    </xf>
    <xf numFmtId="0" fontId="21" fillId="0" borderId="38" xfId="5" applyFont="1" applyBorder="1" applyAlignment="1">
      <alignment wrapText="1"/>
    </xf>
    <xf numFmtId="0" fontId="2" fillId="0" borderId="15" xfId="0" applyFont="1" applyBorder="1" applyAlignment="1">
      <alignment horizontal="left" vertical="center" wrapText="1"/>
    </xf>
    <xf numFmtId="0" fontId="3" fillId="0" borderId="38" xfId="0" applyFont="1" applyBorder="1" applyAlignment="1">
      <alignment horizontal="left" vertical="center" wrapText="1"/>
    </xf>
    <xf numFmtId="0" fontId="46" fillId="0" borderId="38" xfId="0" applyFont="1" applyBorder="1" applyAlignment="1">
      <alignment vertical="center" wrapText="1"/>
    </xf>
    <xf numFmtId="0" fontId="0" fillId="0" borderId="0" xfId="0" applyFill="1"/>
    <xf numFmtId="0" fontId="2" fillId="0" borderId="20" xfId="0" applyFont="1" applyFill="1" applyBorder="1" applyAlignment="1">
      <alignment horizontal="left" vertical="center" wrapText="1"/>
    </xf>
    <xf numFmtId="0" fontId="0" fillId="0" borderId="0" xfId="0" applyFont="1" applyFill="1"/>
    <xf numFmtId="0" fontId="1" fillId="0" borderId="0" xfId="0" applyFont="1" applyFill="1"/>
    <xf numFmtId="164" fontId="20" fillId="0" borderId="21" xfId="1" applyNumberFormat="1" applyFont="1" applyFill="1" applyBorder="1" applyAlignment="1">
      <alignment horizontal="left" vertical="center" wrapText="1"/>
    </xf>
    <xf numFmtId="164" fontId="20" fillId="0" borderId="21" xfId="1" applyNumberFormat="1" applyFont="1" applyFill="1" applyBorder="1" applyAlignment="1">
      <alignment horizontal="left" vertical="center"/>
    </xf>
    <xf numFmtId="9" fontId="20" fillId="0" borderId="21" xfId="3" applyFont="1" applyBorder="1" applyAlignment="1">
      <alignment horizontal="left" vertical="center"/>
    </xf>
    <xf numFmtId="165" fontId="20" fillId="0" borderId="21" xfId="3" applyNumberFormat="1" applyFont="1" applyFill="1" applyBorder="1" applyAlignment="1">
      <alignment horizontal="left" vertical="center" wrapText="1"/>
    </xf>
    <xf numFmtId="9" fontId="20" fillId="0" borderId="21" xfId="3" applyFont="1" applyFill="1" applyBorder="1" applyAlignment="1">
      <alignment horizontal="left" vertical="center" wrapText="1"/>
    </xf>
    <xf numFmtId="0" fontId="5" fillId="4" borderId="0" xfId="0" applyFont="1" applyFill="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0" fontId="3" fillId="5" borderId="0" xfId="0" applyFont="1" applyFill="1" applyAlignment="1" applyProtection="1">
      <alignment horizontal="left" vertical="center" wrapText="1"/>
      <protection locked="0"/>
    </xf>
    <xf numFmtId="0" fontId="14" fillId="5"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1" fontId="20" fillId="0" borderId="21" xfId="3" applyNumberFormat="1" applyFont="1" applyFill="1" applyBorder="1" applyAlignment="1">
      <alignment horizontal="left" vertical="center" wrapText="1"/>
    </xf>
    <xf numFmtId="0" fontId="20" fillId="0" borderId="21" xfId="3" applyNumberFormat="1" applyFont="1" applyFill="1" applyBorder="1" applyAlignment="1">
      <alignment horizontal="left" vertical="center" wrapText="1"/>
    </xf>
    <xf numFmtId="2" fontId="20" fillId="0" borderId="21" xfId="3" applyNumberFormat="1" applyFont="1" applyFill="1" applyBorder="1" applyAlignment="1">
      <alignment horizontal="left" vertical="center" wrapText="1"/>
    </xf>
    <xf numFmtId="0" fontId="2" fillId="0" borderId="21" xfId="0" applyFont="1" applyBorder="1" applyAlignment="1">
      <alignment horizontal="left" vertical="center"/>
    </xf>
    <xf numFmtId="0" fontId="2" fillId="0" borderId="21" xfId="0" applyFont="1" applyBorder="1" applyAlignment="1">
      <alignment horizontal="left" vertical="center" wrapText="1"/>
    </xf>
    <xf numFmtId="0" fontId="3" fillId="0" borderId="21" xfId="0" applyFont="1" applyBorder="1" applyAlignment="1">
      <alignment horizontal="left" vertical="center" wrapText="1"/>
    </xf>
    <xf numFmtId="0" fontId="3" fillId="0" borderId="21" xfId="0" applyFont="1" applyFill="1" applyBorder="1" applyAlignment="1">
      <alignment horizontal="left" vertical="center" wrapText="1"/>
    </xf>
    <xf numFmtId="0" fontId="12" fillId="0" borderId="39" xfId="0" applyFont="1" applyFill="1" applyBorder="1" applyAlignment="1" applyProtection="1">
      <alignment horizontal="left" vertical="center" wrapText="1"/>
      <protection locked="0"/>
    </xf>
    <xf numFmtId="0" fontId="12" fillId="0" borderId="26" xfId="0" applyFont="1" applyFill="1" applyBorder="1" applyAlignment="1" applyProtection="1">
      <alignment horizontal="left" vertical="center" wrapText="1"/>
      <protection locked="0"/>
    </xf>
    <xf numFmtId="164" fontId="3" fillId="0" borderId="26" xfId="1" applyNumberFormat="1" applyFont="1" applyFill="1" applyBorder="1" applyAlignment="1">
      <alignment horizontal="left" vertical="center" wrapText="1"/>
    </xf>
    <xf numFmtId="164" fontId="12" fillId="0" borderId="26" xfId="1" applyNumberFormat="1" applyFont="1" applyFill="1" applyBorder="1" applyAlignment="1" applyProtection="1">
      <alignment horizontal="left" vertical="center" wrapText="1"/>
      <protection locked="0"/>
    </xf>
    <xf numFmtId="0" fontId="3" fillId="0" borderId="21" xfId="0" applyFont="1" applyBorder="1" applyAlignment="1">
      <alignment horizontal="left" vertical="center"/>
    </xf>
    <xf numFmtId="0" fontId="20" fillId="0" borderId="21" xfId="0" applyFont="1" applyFill="1" applyBorder="1" applyAlignment="1">
      <alignment horizontal="left" vertical="center" wrapText="1"/>
    </xf>
    <xf numFmtId="165" fontId="20" fillId="0" borderId="21" xfId="3" applyNumberFormat="1" applyFont="1" applyFill="1" applyBorder="1" applyAlignment="1">
      <alignment horizontal="left" vertical="center"/>
    </xf>
    <xf numFmtId="0" fontId="12" fillId="4" borderId="39" xfId="0" applyFont="1" applyFill="1" applyBorder="1" applyAlignment="1" applyProtection="1">
      <alignment horizontal="center" vertical="center" wrapText="1"/>
      <protection locked="0"/>
    </xf>
    <xf numFmtId="0" fontId="12" fillId="4" borderId="26" xfId="0" applyFont="1" applyFill="1" applyBorder="1" applyAlignment="1" applyProtection="1">
      <alignment horizontal="center" vertical="center" wrapText="1"/>
      <protection locked="0"/>
    </xf>
    <xf numFmtId="0" fontId="12" fillId="0" borderId="39"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wrapText="1"/>
      <protection locked="0"/>
    </xf>
    <xf numFmtId="0" fontId="3" fillId="0" borderId="21" xfId="0" applyFont="1" applyBorder="1" applyAlignment="1">
      <alignment vertical="center" wrapText="1"/>
    </xf>
    <xf numFmtId="0" fontId="22" fillId="0" borderId="21" xfId="0" applyFont="1" applyBorder="1" applyAlignment="1">
      <alignment vertical="center" wrapText="1"/>
    </xf>
    <xf numFmtId="0" fontId="14" fillId="4" borderId="26" xfId="0" applyFont="1" applyFill="1" applyBorder="1" applyAlignment="1" applyProtection="1">
      <alignment horizontal="center" vertical="center" wrapText="1"/>
      <protection locked="0"/>
    </xf>
    <xf numFmtId="0" fontId="2" fillId="0" borderId="21" xfId="0" applyFont="1" applyBorder="1" applyAlignment="1">
      <alignment vertical="center" wrapText="1"/>
    </xf>
    <xf numFmtId="0" fontId="2" fillId="0" borderId="0" xfId="0" applyFont="1" applyFill="1" applyAlignment="1">
      <alignment wrapText="1"/>
    </xf>
    <xf numFmtId="9" fontId="2" fillId="0" borderId="21" xfId="3" applyFont="1" applyFill="1" applyBorder="1" applyAlignment="1">
      <alignment horizontal="left" vertical="center" wrapText="1"/>
    </xf>
    <xf numFmtId="2" fontId="2" fillId="0" borderId="21" xfId="1" applyNumberFormat="1" applyFont="1" applyFill="1" applyBorder="1" applyAlignment="1">
      <alignment horizontal="left" vertical="center"/>
    </xf>
    <xf numFmtId="0" fontId="2" fillId="0" borderId="0" xfId="0" applyFont="1" applyFill="1"/>
    <xf numFmtId="4" fontId="2" fillId="0" borderId="21" xfId="0" applyNumberFormat="1" applyFont="1" applyFill="1" applyBorder="1" applyAlignment="1">
      <alignment horizontal="left" vertical="center"/>
    </xf>
    <xf numFmtId="9" fontId="2" fillId="0" borderId="21" xfId="0" applyNumberFormat="1" applyFont="1" applyFill="1" applyBorder="1" applyAlignment="1">
      <alignment horizontal="left" vertical="center"/>
    </xf>
    <xf numFmtId="10" fontId="2" fillId="0" borderId="21" xfId="0" applyNumberFormat="1" applyFont="1" applyFill="1" applyBorder="1" applyAlignment="1">
      <alignment horizontal="left" vertical="center"/>
    </xf>
    <xf numFmtId="2" fontId="2" fillId="0" borderId="21" xfId="0" applyNumberFormat="1" applyFont="1" applyFill="1" applyBorder="1" applyAlignment="1">
      <alignment horizontal="left" vertical="center"/>
    </xf>
    <xf numFmtId="0" fontId="3" fillId="0" borderId="0" xfId="0" applyFont="1" applyFill="1" applyBorder="1" applyAlignment="1">
      <alignment vertical="top"/>
    </xf>
    <xf numFmtId="0" fontId="3" fillId="0" borderId="0" xfId="0" applyFont="1" applyBorder="1" applyAlignment="1">
      <alignment vertical="top"/>
    </xf>
    <xf numFmtId="0" fontId="2" fillId="0" borderId="34" xfId="0" applyFont="1" applyBorder="1" applyAlignment="1">
      <alignment horizontal="left" vertical="center" wrapText="1"/>
    </xf>
    <xf numFmtId="0" fontId="14" fillId="2" borderId="12" xfId="0" applyFont="1" applyFill="1" applyBorder="1" applyAlignment="1" applyProtection="1">
      <alignment horizontal="left" vertical="center" wrapText="1"/>
      <protection locked="0"/>
    </xf>
    <xf numFmtId="6" fontId="2" fillId="0" borderId="21" xfId="2" applyNumberFormat="1" applyFont="1" applyFill="1" applyBorder="1" applyAlignment="1">
      <alignment horizontal="left" vertical="center" wrapText="1"/>
    </xf>
    <xf numFmtId="14" fontId="2" fillId="0" borderId="21" xfId="0" applyNumberFormat="1" applyFont="1" applyFill="1" applyBorder="1" applyAlignment="1">
      <alignment horizontal="left" vertical="center" wrapText="1"/>
    </xf>
    <xf numFmtId="0" fontId="3" fillId="0" borderId="0" xfId="0" applyFont="1" applyAlignment="1"/>
    <xf numFmtId="0" fontId="11" fillId="0" borderId="0" xfId="4" applyFont="1" applyFill="1" applyAlignment="1" applyProtection="1">
      <alignment vertical="center"/>
      <protection locked="0"/>
    </xf>
    <xf numFmtId="0" fontId="3" fillId="0" borderId="4" xfId="0" applyFont="1" applyFill="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wrapText="1"/>
    </xf>
    <xf numFmtId="0" fontId="3" fillId="0" borderId="0" xfId="0" quotePrefix="1" applyFont="1" applyBorder="1" applyAlignment="1">
      <alignment horizontal="left" vertical="center"/>
    </xf>
    <xf numFmtId="0" fontId="21" fillId="0" borderId="3" xfId="5"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xf>
    <xf numFmtId="0" fontId="2" fillId="0" borderId="3" xfId="0" applyFont="1" applyBorder="1" applyAlignment="1">
      <alignment horizontal="left" vertical="center" wrapText="1"/>
    </xf>
    <xf numFmtId="0" fontId="2" fillId="0" borderId="0" xfId="0" quotePrefix="1" applyFont="1" applyBorder="1" applyAlignment="1">
      <alignment horizontal="left"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13" xfId="0" applyFont="1" applyFill="1" applyBorder="1" applyAlignment="1">
      <alignment vertical="center" wrapText="1"/>
    </xf>
    <xf numFmtId="0" fontId="38" fillId="0" borderId="8" xfId="0" applyFont="1" applyFill="1" applyBorder="1" applyAlignment="1">
      <alignment horizontal="center" vertical="center" wrapText="1"/>
    </xf>
    <xf numFmtId="0" fontId="38" fillId="0" borderId="8" xfId="0" applyFont="1" applyFill="1" applyBorder="1" applyAlignment="1">
      <alignment vertical="center" wrapText="1"/>
    </xf>
    <xf numFmtId="0" fontId="38" fillId="0" borderId="22" xfId="0" applyFont="1" applyFill="1" applyBorder="1" applyAlignment="1">
      <alignment vertical="center" wrapText="1"/>
    </xf>
    <xf numFmtId="0" fontId="38" fillId="0" borderId="15" xfId="0" applyFont="1" applyFill="1" applyBorder="1" applyAlignment="1">
      <alignment vertical="center" wrapText="1"/>
    </xf>
    <xf numFmtId="0" fontId="38" fillId="0" borderId="21" xfId="0" applyFont="1" applyFill="1" applyBorder="1" applyAlignment="1">
      <alignment vertical="center" wrapText="1"/>
    </xf>
    <xf numFmtId="0" fontId="38" fillId="0" borderId="20" xfId="0" applyFont="1" applyFill="1" applyBorder="1" applyAlignment="1">
      <alignment vertical="center" wrapText="1"/>
    </xf>
    <xf numFmtId="0" fontId="38" fillId="0" borderId="22"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13" xfId="0" applyFont="1" applyFill="1" applyBorder="1" applyAlignment="1">
      <alignment horizontal="left" vertical="center" wrapText="1"/>
    </xf>
    <xf numFmtId="0" fontId="38" fillId="0" borderId="13" xfId="0" applyFont="1" applyFill="1" applyBorder="1" applyAlignment="1">
      <alignment vertical="center"/>
    </xf>
    <xf numFmtId="0" fontId="22" fillId="0" borderId="35" xfId="0" applyFont="1" applyFill="1" applyBorder="1" applyAlignment="1">
      <alignment horizontal="left" vertical="center" wrapText="1"/>
    </xf>
    <xf numFmtId="0" fontId="22" fillId="0" borderId="13" xfId="0" applyFont="1" applyFill="1" applyBorder="1" applyAlignment="1">
      <alignment vertical="center" wrapText="1"/>
    </xf>
    <xf numFmtId="0" fontId="22" fillId="0" borderId="13" xfId="0" quotePrefix="1" applyFont="1" applyFill="1" applyBorder="1" applyAlignment="1">
      <alignment vertical="center" wrapText="1"/>
    </xf>
    <xf numFmtId="0" fontId="22" fillId="0" borderId="8"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0" xfId="0" applyFont="1" applyFill="1" applyAlignment="1">
      <alignment vertical="center" wrapText="1"/>
    </xf>
    <xf numFmtId="0" fontId="22" fillId="0" borderId="8"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22" fillId="0" borderId="0" xfId="0" applyFont="1" applyFill="1" applyAlignment="1">
      <alignment vertical="center"/>
    </xf>
    <xf numFmtId="0" fontId="38" fillId="0" borderId="13" xfId="0" applyFont="1" applyFill="1" applyBorder="1" applyAlignment="1">
      <alignment horizontal="left" vertical="center"/>
    </xf>
    <xf numFmtId="0" fontId="22" fillId="0" borderId="0" xfId="0" applyFont="1" applyFill="1" applyAlignment="1">
      <alignment wrapText="1"/>
    </xf>
    <xf numFmtId="0" fontId="22" fillId="0" borderId="0" xfId="0" applyFont="1" applyFill="1"/>
    <xf numFmtId="0" fontId="40" fillId="0" borderId="13" xfId="0" applyFont="1" applyFill="1" applyBorder="1" applyAlignment="1">
      <alignment horizontal="left" vertical="center" wrapText="1"/>
    </xf>
    <xf numFmtId="0" fontId="40" fillId="0" borderId="13" xfId="0" applyFont="1" applyFill="1" applyBorder="1" applyAlignment="1">
      <alignment horizontal="left" vertical="center"/>
    </xf>
    <xf numFmtId="0" fontId="22" fillId="0" borderId="12" xfId="0" applyFont="1" applyFill="1" applyBorder="1" applyAlignment="1">
      <alignment vertical="center" wrapText="1"/>
    </xf>
    <xf numFmtId="0" fontId="22" fillId="0" borderId="0" xfId="0" applyFont="1" applyFill="1" applyAlignment="1" applyProtection="1">
      <alignment horizontal="left" vertical="center" wrapText="1"/>
      <protection locked="0"/>
    </xf>
    <xf numFmtId="0" fontId="22" fillId="0" borderId="36"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1" xfId="0" quotePrefix="1" applyFont="1" applyFill="1" applyBorder="1" applyAlignment="1">
      <alignment vertical="center" wrapText="1"/>
    </xf>
    <xf numFmtId="0" fontId="22" fillId="0" borderId="10"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2" fillId="0" borderId="27" xfId="0" applyFont="1" applyFill="1" applyBorder="1" applyAlignment="1">
      <alignment horizontal="left" vertical="center" wrapText="1"/>
    </xf>
    <xf numFmtId="0" fontId="22" fillId="0" borderId="9" xfId="0" applyFont="1" applyFill="1" applyBorder="1" applyAlignment="1">
      <alignment vertical="center" wrapText="1"/>
    </xf>
    <xf numFmtId="0" fontId="22" fillId="0" borderId="9" xfId="0" applyFont="1" applyFill="1" applyBorder="1" applyAlignment="1">
      <alignment wrapText="1"/>
    </xf>
    <xf numFmtId="0" fontId="22" fillId="0" borderId="7"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7" xfId="0" applyFont="1" applyFill="1" applyBorder="1" applyAlignment="1">
      <alignment horizontal="center" vertical="center"/>
    </xf>
    <xf numFmtId="0" fontId="26" fillId="0" borderId="9" xfId="0" applyFont="1" applyFill="1" applyBorder="1" applyAlignment="1">
      <alignment vertical="center"/>
    </xf>
    <xf numFmtId="0" fontId="26" fillId="0" borderId="0" xfId="0" applyFont="1" applyFill="1" applyAlignment="1">
      <alignment vertical="center"/>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left"/>
    </xf>
    <xf numFmtId="0" fontId="3" fillId="0" borderId="40" xfId="0" applyFont="1" applyBorder="1" applyAlignment="1"/>
    <xf numFmtId="0" fontId="3" fillId="0" borderId="41" xfId="0" applyFont="1" applyBorder="1" applyAlignment="1"/>
    <xf numFmtId="0" fontId="3" fillId="0" borderId="40" xfId="0" applyFont="1" applyBorder="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vertical="center"/>
    </xf>
    <xf numFmtId="0" fontId="32" fillId="0" borderId="22" xfId="0" applyFont="1" applyBorder="1" applyAlignment="1">
      <alignment vertical="center"/>
    </xf>
    <xf numFmtId="0" fontId="32" fillId="0" borderId="15" xfId="0" applyFont="1" applyBorder="1" applyAlignment="1">
      <alignment vertical="center"/>
    </xf>
    <xf numFmtId="0" fontId="32" fillId="0" borderId="21" xfId="0" applyFont="1" applyBorder="1" applyAlignment="1">
      <alignment vertical="center"/>
    </xf>
    <xf numFmtId="0" fontId="32" fillId="0" borderId="20" xfId="0" applyFont="1" applyBorder="1" applyAlignment="1">
      <alignment vertical="center"/>
    </xf>
    <xf numFmtId="0" fontId="38" fillId="0" borderId="0" xfId="0" applyFont="1" applyFill="1" applyAlignment="1"/>
    <xf numFmtId="0" fontId="22" fillId="0" borderId="0" xfId="0" applyFont="1" applyFill="1" applyAlignment="1"/>
    <xf numFmtId="0" fontId="2" fillId="0" borderId="38" xfId="0" applyFont="1" applyFill="1" applyBorder="1" applyAlignment="1">
      <alignment wrapText="1"/>
    </xf>
    <xf numFmtId="0" fontId="2" fillId="0" borderId="38" xfId="0" applyFont="1" applyFill="1" applyBorder="1" applyAlignment="1">
      <alignment vertical="center" wrapText="1"/>
    </xf>
    <xf numFmtId="0" fontId="2" fillId="0" borderId="38" xfId="0" applyFont="1" applyFill="1" applyBorder="1" applyAlignment="1">
      <alignment horizontal="left" vertical="center" wrapText="1"/>
    </xf>
    <xf numFmtId="0" fontId="2" fillId="0" borderId="0" xfId="0" applyFont="1" applyBorder="1" applyAlignment="1">
      <alignment horizontal="left" vertical="center" wrapText="1"/>
    </xf>
    <xf numFmtId="0" fontId="13" fillId="0" borderId="38" xfId="5" applyFill="1" applyBorder="1" applyAlignment="1">
      <alignment horizontal="left" vertical="center" wrapText="1"/>
    </xf>
    <xf numFmtId="14" fontId="2" fillId="0" borderId="38" xfId="0" applyNumberFormat="1" applyFont="1" applyFill="1" applyBorder="1" applyAlignment="1">
      <alignment horizontal="left" vertical="center" wrapText="1"/>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2" fillId="0" borderId="0" xfId="0" applyFont="1" applyAlignment="1">
      <alignment horizontal="left" vertical="center"/>
    </xf>
    <xf numFmtId="164" fontId="2" fillId="0" borderId="38" xfId="1" applyNumberFormat="1" applyFont="1" applyFill="1" applyBorder="1" applyAlignment="1">
      <alignment horizontal="left" vertical="center" wrapText="1"/>
    </xf>
    <xf numFmtId="2" fontId="2" fillId="0" borderId="38" xfId="0" applyNumberFormat="1" applyFont="1" applyFill="1" applyBorder="1" applyAlignment="1">
      <alignment horizontal="left" vertical="center"/>
    </xf>
    <xf numFmtId="0" fontId="2" fillId="0" borderId="38" xfId="0" applyFont="1" applyFill="1" applyBorder="1" applyAlignment="1">
      <alignment horizontal="left" vertical="center"/>
    </xf>
    <xf numFmtId="0" fontId="2" fillId="0" borderId="38" xfId="1" applyNumberFormat="1" applyFont="1" applyFill="1" applyBorder="1" applyAlignment="1">
      <alignment horizontal="left" vertical="center" wrapText="1"/>
    </xf>
    <xf numFmtId="0" fontId="3" fillId="0" borderId="15" xfId="0" applyFont="1" applyBorder="1" applyAlignment="1">
      <alignment horizontal="left" vertical="center"/>
    </xf>
    <xf numFmtId="0" fontId="3" fillId="0" borderId="15" xfId="0" applyFont="1" applyBorder="1" applyAlignment="1">
      <alignment horizontal="left" vertical="center" wrapText="1"/>
    </xf>
    <xf numFmtId="49" fontId="2" fillId="0" borderId="38" xfId="1" applyNumberFormat="1"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164" fontId="13" fillId="0" borderId="5" xfId="5" applyNumberFormat="1" applyFill="1" applyBorder="1" applyAlignment="1">
      <alignment horizontal="left" vertical="center" wrapText="1"/>
    </xf>
    <xf numFmtId="0" fontId="3" fillId="0" borderId="13" xfId="0" applyFont="1" applyBorder="1" applyAlignment="1">
      <alignment horizontal="left" vertical="center"/>
    </xf>
    <xf numFmtId="9" fontId="14" fillId="0" borderId="0" xfId="3" applyFont="1" applyFill="1" applyBorder="1" applyAlignment="1" applyProtection="1">
      <alignment horizontal="center" vertical="center" wrapText="1"/>
      <protection locked="0"/>
    </xf>
    <xf numFmtId="0" fontId="21" fillId="0" borderId="38" xfId="5" applyFont="1" applyFill="1" applyBorder="1" applyAlignment="1">
      <alignment horizontal="left" vertical="center" wrapText="1" indent="1"/>
    </xf>
    <xf numFmtId="3" fontId="2" fillId="0" borderId="38" xfId="0" applyNumberFormat="1" applyFont="1" applyFill="1" applyBorder="1" applyAlignment="1">
      <alignment horizontal="left" vertical="center" wrapText="1" indent="1"/>
    </xf>
    <xf numFmtId="49" fontId="2" fillId="0" borderId="38" xfId="0" applyNumberFormat="1" applyFont="1" applyFill="1" applyBorder="1" applyAlignment="1">
      <alignment horizontal="left" vertical="center" wrapText="1"/>
    </xf>
    <xf numFmtId="0" fontId="2" fillId="0" borderId="38" xfId="0" applyFont="1" applyFill="1" applyBorder="1" applyAlignment="1">
      <alignment horizontal="left" vertical="center" wrapText="1" indent="1"/>
    </xf>
    <xf numFmtId="0" fontId="3" fillId="0" borderId="38" xfId="0" applyFont="1" applyFill="1" applyBorder="1" applyAlignment="1" applyProtection="1">
      <alignment vertical="center" wrapText="1"/>
      <protection locked="0"/>
    </xf>
    <xf numFmtId="0" fontId="3" fillId="0" borderId="13" xfId="0" applyFont="1" applyBorder="1" applyAlignment="1">
      <alignment wrapText="1"/>
    </xf>
    <xf numFmtId="0" fontId="2" fillId="0" borderId="15" xfId="0" applyFont="1" applyFill="1" applyBorder="1" applyAlignment="1">
      <alignment vertical="center" wrapText="1"/>
    </xf>
    <xf numFmtId="0" fontId="3" fillId="0" borderId="13" xfId="0" applyFont="1" applyFill="1" applyBorder="1" applyAlignment="1" applyProtection="1">
      <alignment horizontal="left" vertical="center" wrapText="1"/>
      <protection locked="0"/>
    </xf>
    <xf numFmtId="0" fontId="2" fillId="0" borderId="13" xfId="0" applyFont="1" applyFill="1" applyBorder="1" applyAlignment="1">
      <alignment vertical="center" wrapText="1"/>
    </xf>
    <xf numFmtId="0" fontId="2" fillId="0" borderId="13" xfId="0" applyFont="1" applyFill="1" applyBorder="1" applyAlignment="1">
      <alignment horizontal="left" wrapText="1"/>
    </xf>
    <xf numFmtId="0" fontId="2" fillId="0" borderId="13" xfId="0" applyFont="1" applyFill="1" applyBorder="1" applyAlignment="1">
      <alignment wrapText="1"/>
    </xf>
    <xf numFmtId="0" fontId="27" fillId="0" borderId="15" xfId="0" applyFont="1" applyBorder="1" applyAlignment="1">
      <alignment horizontal="center" vertical="center"/>
    </xf>
    <xf numFmtId="0" fontId="27" fillId="0" borderId="34" xfId="0" applyFont="1" applyBorder="1" applyAlignment="1">
      <alignment horizontal="center" vertical="center"/>
    </xf>
  </cellXfs>
  <cellStyles count="7">
    <cellStyle name="Comma" xfId="1" builtinId="3"/>
    <cellStyle name="Currency" xfId="2" builtinId="4"/>
    <cellStyle name="Heading 2 2" xfId="4" xr:uid="{00000000-0005-0000-0000-000002000000}"/>
    <cellStyle name="Hyperlink" xfId="5" builtinId="8"/>
    <cellStyle name="Normal" xfId="0" builtinId="0"/>
    <cellStyle name="Normal 4" xfId="6" xr:uid="{00000000-0005-0000-0000-000005000000}"/>
    <cellStyle name="Percent" xfId="3" builtinId="5"/>
  </cellStyles>
  <dxfs count="5">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8"/>
        <color theme="0"/>
        <name val="Arial"/>
        <scheme val="none"/>
      </font>
      <fill>
        <patternFill patternType="solid">
          <fgColor indexed="64"/>
          <bgColor rgb="FF046B5C"/>
        </patternFill>
      </fill>
      <alignment horizontal="general" vertical="center" textRotation="0" wrapText="0" indent="0" justifyLastLine="0" shrinkToFit="0" readingOrder="0"/>
      <protection locked="0" hidden="0"/>
    </dxf>
  </dxfs>
  <tableStyles count="0" defaultTableStyle="TableStyleMedium2" defaultPivotStyle="PivotStyleLight16"/>
  <colors>
    <mruColors>
      <color rgb="FF046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086\MCCM_SD\CMS%20Reporting\MACPAR\2022\MCPAR%20-LL%20Draft%20-%20Senio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valu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an Welsh" id="{AABD6DDD-6044-4C08-B5CC-FE5E3AE2D4F2}" userId="Dan Welsh"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B10" totalsRowShown="0" headerRowDxfId="4" dataDxfId="3" tableBorderDxfId="2" headerRowCellStyle="Heading 2 2">
  <autoFilter ref="A2:B10" xr:uid="{00000000-0009-0000-0100-000002000000}">
    <filterColumn colId="0" hiddenButton="1"/>
    <filterColumn colId="1" hiddenButton="1"/>
  </autoFilter>
  <tableColumns count="2">
    <tableColumn id="1" xr3:uid="{00000000-0010-0000-0000-000001000000}" name="Item" dataDxfId="1"/>
    <tableColumn id="2" xr3:uid="{00000000-0010-0000-0000-000002000000}" name="Instruction or descriptio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M3" dT="2020-12-23T17:54:52.95" personId="{AABD6DDD-6044-4C08-B5CC-FE5E3AE2D4F2}" id="{31E437DE-0511-4F3A-8C6B-9306494CF3E4}">
    <text>Belongs to D1.VI.1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medicaid.gov/medicaid/downloads/ed-validation-toolkit.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isa.R.Luckhardt@state.mn.u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n.gov/dhs/partners-and-providers/news-initiatives-reports-workgroups/minnesota-health-care-programs/managed-care-reporting/"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mn.gov/dhs/assets/2022-fc-model-contract_tcm1053-515037.pdf" TargetMode="External"/><Relationship Id="rId1" Type="http://schemas.openxmlformats.org/officeDocument/2006/relationships/hyperlink" Target="https://www.mncounties.org/aboutmnc/counties/county_websites.ph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rgb="FF046B5C"/>
  </sheetPr>
  <dimension ref="A1:G26"/>
  <sheetViews>
    <sheetView showGridLines="0" showRowColHeaders="0" tabSelected="1" zoomScaleNormal="100" workbookViewId="0">
      <pane ySplit="1" topLeftCell="A2" activePane="bottomLeft" state="frozen"/>
      <selection pane="bottomLeft" activeCell="D58" sqref="D58"/>
    </sheetView>
  </sheetViews>
  <sheetFormatPr defaultColWidth="8.7265625" defaultRowHeight="14" x14ac:dyDescent="0.3"/>
  <cols>
    <col min="1" max="1" width="175.1796875" style="1" customWidth="1"/>
    <col min="2" max="2" width="26.7265625" style="2" customWidth="1"/>
    <col min="3" max="7" width="16.453125" style="2" customWidth="1"/>
    <col min="8" max="16384" width="8.7265625" style="1"/>
  </cols>
  <sheetData>
    <row r="1" spans="1:2" s="13" customFormat="1" ht="23.25" customHeight="1" x14ac:dyDescent="0.5">
      <c r="A1" s="139" t="s">
        <v>19</v>
      </c>
      <c r="B1" s="139"/>
    </row>
    <row r="2" spans="1:2" ht="22.5" x14ac:dyDescent="0.3">
      <c r="A2" s="5" t="s">
        <v>708</v>
      </c>
      <c r="B2" s="4"/>
    </row>
    <row r="3" spans="1:2" ht="77.25" customHeight="1" x14ac:dyDescent="0.3">
      <c r="A3" s="140" t="s">
        <v>837</v>
      </c>
      <c r="B3" s="8"/>
    </row>
    <row r="4" spans="1:2" ht="48" customHeight="1" x14ac:dyDescent="0.3">
      <c r="A4" s="140" t="s">
        <v>743</v>
      </c>
      <c r="B4" s="8"/>
    </row>
    <row r="5" spans="1:2" ht="47.25" customHeight="1" x14ac:dyDescent="0.3">
      <c r="A5" s="141" t="s">
        <v>836</v>
      </c>
      <c r="B5" s="142"/>
    </row>
    <row r="6" spans="1:2" ht="22.5" x14ac:dyDescent="0.3">
      <c r="A6" s="5" t="s">
        <v>742</v>
      </c>
      <c r="B6" s="4"/>
    </row>
    <row r="7" spans="1:2" ht="103.5" customHeight="1" x14ac:dyDescent="0.3">
      <c r="A7" s="143" t="s">
        <v>783</v>
      </c>
      <c r="B7" s="144"/>
    </row>
    <row r="8" spans="1:2" x14ac:dyDescent="0.3">
      <c r="A8" s="12" t="s">
        <v>17</v>
      </c>
      <c r="B8" s="11" t="s">
        <v>16</v>
      </c>
    </row>
    <row r="9" spans="1:2" x14ac:dyDescent="0.3">
      <c r="A9" s="10" t="s">
        <v>714</v>
      </c>
      <c r="B9" s="8" t="s">
        <v>18</v>
      </c>
    </row>
    <row r="10" spans="1:2" x14ac:dyDescent="0.3">
      <c r="A10" s="10" t="s">
        <v>15</v>
      </c>
      <c r="B10" s="8" t="s">
        <v>14</v>
      </c>
    </row>
    <row r="11" spans="1:2" x14ac:dyDescent="0.3">
      <c r="A11" s="9" t="s">
        <v>13</v>
      </c>
      <c r="B11" s="8" t="s">
        <v>12</v>
      </c>
    </row>
    <row r="12" spans="1:2" x14ac:dyDescent="0.3">
      <c r="A12" s="9" t="s">
        <v>11</v>
      </c>
      <c r="B12" s="8" t="s">
        <v>10</v>
      </c>
    </row>
    <row r="13" spans="1:2" ht="15" customHeight="1" x14ac:dyDescent="0.3">
      <c r="A13" s="9" t="s">
        <v>9</v>
      </c>
      <c r="B13" s="8" t="s">
        <v>8</v>
      </c>
    </row>
    <row r="14" spans="1:2" x14ac:dyDescent="0.3">
      <c r="A14" s="9" t="s">
        <v>7</v>
      </c>
      <c r="B14" s="8" t="s">
        <v>6</v>
      </c>
    </row>
    <row r="15" spans="1:2" x14ac:dyDescent="0.3">
      <c r="A15" s="9" t="s">
        <v>5</v>
      </c>
      <c r="B15" s="8" t="s">
        <v>653</v>
      </c>
    </row>
    <row r="16" spans="1:2" x14ac:dyDescent="0.3">
      <c r="A16" s="9" t="s">
        <v>4</v>
      </c>
      <c r="B16" s="8" t="s">
        <v>654</v>
      </c>
    </row>
    <row r="17" spans="1:2" x14ac:dyDescent="0.3">
      <c r="A17" s="9" t="s">
        <v>3</v>
      </c>
      <c r="B17" s="8" t="s">
        <v>2</v>
      </c>
    </row>
    <row r="18" spans="1:2" x14ac:dyDescent="0.3">
      <c r="A18" s="9" t="s">
        <v>655</v>
      </c>
      <c r="B18" s="8" t="s">
        <v>655</v>
      </c>
    </row>
    <row r="19" spans="1:2" x14ac:dyDescent="0.3">
      <c r="A19" s="7" t="s">
        <v>711</v>
      </c>
      <c r="B19" s="6" t="s">
        <v>709</v>
      </c>
    </row>
    <row r="20" spans="1:2" ht="75.75" customHeight="1" x14ac:dyDescent="0.3">
      <c r="A20" s="14" t="s">
        <v>835</v>
      </c>
      <c r="B20" s="145"/>
    </row>
    <row r="21" spans="1:2" ht="14.25" customHeight="1" x14ac:dyDescent="0.3">
      <c r="A21" s="145"/>
      <c r="B21" s="145"/>
    </row>
    <row r="22" spans="1:2" ht="14.25" customHeight="1" x14ac:dyDescent="0.3">
      <c r="A22" s="145"/>
      <c r="B22" s="145"/>
    </row>
    <row r="23" spans="1:2" ht="14.25" customHeight="1" x14ac:dyDescent="0.3">
      <c r="A23" s="145"/>
      <c r="B23" s="145"/>
    </row>
    <row r="24" spans="1:2" ht="14.25" customHeight="1" x14ac:dyDescent="0.3">
      <c r="A24" s="145"/>
      <c r="B24" s="145"/>
    </row>
    <row r="25" spans="1:2" ht="14.25" customHeight="1" x14ac:dyDescent="0.3">
      <c r="A25" s="145"/>
      <c r="B25" s="145"/>
    </row>
    <row r="26" spans="1:2" ht="14.25" customHeight="1" x14ac:dyDescent="0.3">
      <c r="A26" s="145"/>
      <c r="B26" s="145"/>
    </row>
  </sheetData>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1"/>
  <dimension ref="A1:G6"/>
  <sheetViews>
    <sheetView showGridLines="0" showRowColHeaders="0" zoomScale="90" zoomScaleNormal="90" workbookViewId="0">
      <pane ySplit="4" topLeftCell="A5" activePane="bottomLeft" state="frozen"/>
      <selection pane="bottomLeft" activeCell="M67" sqref="M67"/>
    </sheetView>
  </sheetViews>
  <sheetFormatPr defaultColWidth="9.26953125" defaultRowHeight="14.5" x14ac:dyDescent="0.35"/>
  <cols>
    <col min="1" max="1" width="9.26953125" style="26"/>
    <col min="2" max="2" width="23.7265625" style="26" customWidth="1"/>
    <col min="3" max="3" width="67.7265625" style="26" customWidth="1"/>
    <col min="4" max="4" width="16.26953125" style="26" customWidth="1"/>
    <col min="5" max="7" width="19.453125" style="37" customWidth="1"/>
    <col min="8" max="16384" width="9.26953125" style="26"/>
  </cols>
  <sheetData>
    <row r="1" spans="1:7" ht="23" x14ac:dyDescent="0.35">
      <c r="A1" s="23" t="s">
        <v>376</v>
      </c>
      <c r="B1" s="29"/>
      <c r="C1" s="29"/>
      <c r="D1" s="29"/>
      <c r="E1" s="53"/>
      <c r="F1" s="22"/>
      <c r="G1" s="22"/>
    </row>
    <row r="2" spans="1:7" ht="19.5" customHeight="1" x14ac:dyDescent="0.35">
      <c r="A2" s="228" t="s">
        <v>782</v>
      </c>
      <c r="B2" s="228"/>
      <c r="C2" s="228"/>
      <c r="D2" s="228"/>
      <c r="E2" s="53"/>
      <c r="F2" s="22"/>
      <c r="G2" s="22"/>
    </row>
    <row r="3" spans="1:7" ht="42" x14ac:dyDescent="0.35">
      <c r="A3" s="28" t="s">
        <v>97</v>
      </c>
      <c r="B3" s="21" t="s">
        <v>96</v>
      </c>
      <c r="C3" s="21" t="s">
        <v>54</v>
      </c>
      <c r="D3" s="21" t="s">
        <v>53</v>
      </c>
      <c r="E3" s="52" t="str">
        <f>IF(A_COVER!$C19="","[BSS Entity 1]",A_COVER!$C19)</f>
        <v>Multi-Site County and Tribal Entity</v>
      </c>
      <c r="F3" s="51" t="str">
        <f>IF(A_COVER!$C20="","[BSS Entity 2]",A_COVER!$C20)</f>
        <v>State Ombudsman</v>
      </c>
      <c r="G3" s="51" t="str">
        <f>IF(A_COVER!$C21="","[BSS Entity 3]",A_COVER!$C21)</f>
        <v>Health Care Consumer Support Center</v>
      </c>
    </row>
    <row r="4" spans="1:7" x14ac:dyDescent="0.35">
      <c r="A4" s="120" t="s">
        <v>82</v>
      </c>
      <c r="B4" s="121"/>
      <c r="C4" s="121"/>
      <c r="D4" s="121"/>
      <c r="E4" s="126"/>
      <c r="F4" s="121"/>
      <c r="G4" s="121"/>
    </row>
    <row r="5" spans="1:7" s="180" customFormat="1" ht="56" x14ac:dyDescent="0.35">
      <c r="A5" s="333" t="s">
        <v>375</v>
      </c>
      <c r="B5" s="334" t="s">
        <v>373</v>
      </c>
      <c r="C5" s="334" t="s">
        <v>372</v>
      </c>
      <c r="D5" s="335" t="s">
        <v>86</v>
      </c>
      <c r="E5" s="336" t="s">
        <v>566</v>
      </c>
      <c r="F5" s="337" t="s">
        <v>541</v>
      </c>
      <c r="G5" s="304" t="s">
        <v>592</v>
      </c>
    </row>
    <row r="6" spans="1:7" s="180" customFormat="1" ht="196.5" x14ac:dyDescent="0.35">
      <c r="A6" s="333" t="s">
        <v>374</v>
      </c>
      <c r="B6" s="334" t="s">
        <v>370</v>
      </c>
      <c r="C6" s="334" t="s">
        <v>369</v>
      </c>
      <c r="D6" s="335" t="s">
        <v>86</v>
      </c>
      <c r="E6" s="337" t="s">
        <v>855</v>
      </c>
      <c r="F6" s="337" t="s">
        <v>857</v>
      </c>
      <c r="G6" s="304" t="s">
        <v>591</v>
      </c>
    </row>
  </sheetData>
  <pageMargins left="0.7" right="0.7" top="0.75" bottom="0.75" header="0.3" footer="0.3"/>
  <pageSetup orientation="landscape" horizontalDpi="4294967293" verticalDpi="4294967293" r:id="rId1"/>
  <extLst>
    <ext xmlns:x14="http://schemas.microsoft.com/office/spreadsheetml/2009/9/main" uri="{CCE6A557-97BC-4b89-ADB6-D9C93CAAB3DF}">
      <x14:dataValidations xmlns:xm="http://schemas.microsoft.com/office/excel/2006/main" count="3">
        <x14:dataValidation type="list" allowBlank="1" showInputMessage="1" prompt="To enter free text, select cell and type - do not click into cell" xr:uid="{00000000-0002-0000-0900-000000000000}">
          <x14:formula1>
            <xm:f>'Set values'!$AK$6:$AK$12</xm:f>
          </x14:formula1>
          <xm:sqref>E6:G6</xm:sqref>
        </x14:dataValidation>
        <x14:dataValidation type="list" allowBlank="1" showInputMessage="1" prompt="To enter free text, select cell and type - do not click into cell" xr:uid="{00000000-0002-0000-0900-000001000000}">
          <x14:formula1>
            <xm:f>'Set values'!$AJ$6:$AJ$18</xm:f>
          </x14:formula1>
          <xm:sqref>G5</xm:sqref>
        </x14:dataValidation>
        <x14:dataValidation type="list" allowBlank="1" showInputMessage="1" prompt="To enter free text, select cell and type - do not click into cell" xr:uid="{00000000-0002-0000-0900-000002000000}">
          <x14:formula1>
            <xm:f>'S:\D086\MCCM_SD\CMS Reporting\MACPAR\2022\[MCPAR -LL Draft - Seniors.xlsm]Set values'!#REF!</xm:f>
          </x14:formula1>
          <xm:sqref>E5:F5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1">
    <tabColor rgb="FF046B5C"/>
  </sheetPr>
  <dimension ref="A1:D21"/>
  <sheetViews>
    <sheetView showGridLines="0" showRowColHeaders="0" zoomScaleNormal="100" workbookViewId="0">
      <pane xSplit="1" ySplit="2" topLeftCell="B3" activePane="bottomRight" state="frozen"/>
      <selection pane="topRight" activeCell="B1" sqref="B1"/>
      <selection pane="bottomLeft" activeCell="A5" sqref="A5"/>
      <selection pane="bottomRight" activeCell="C11" sqref="C11"/>
    </sheetView>
  </sheetViews>
  <sheetFormatPr defaultColWidth="9.26953125" defaultRowHeight="14" x14ac:dyDescent="0.3"/>
  <cols>
    <col min="1" max="1" width="23" style="2" bestFit="1" customWidth="1"/>
    <col min="2" max="2" width="12.54296875" style="1" bestFit="1" customWidth="1"/>
    <col min="3" max="3" width="150.453125" style="1" customWidth="1"/>
    <col min="4" max="16384" width="9.26953125" style="1"/>
  </cols>
  <sheetData>
    <row r="1" spans="1:4" ht="23.25" customHeight="1" x14ac:dyDescent="0.3">
      <c r="A1" s="229" t="s">
        <v>423</v>
      </c>
      <c r="B1" s="22"/>
      <c r="C1" s="22"/>
      <c r="D1" s="22"/>
    </row>
    <row r="2" spans="1:4" ht="15" customHeight="1" x14ac:dyDescent="0.3">
      <c r="A2" s="56" t="s">
        <v>422</v>
      </c>
      <c r="B2" s="55" t="s">
        <v>421</v>
      </c>
      <c r="C2" s="54" t="s">
        <v>420</v>
      </c>
    </row>
    <row r="3" spans="1:4" ht="126" x14ac:dyDescent="0.3">
      <c r="A3" s="230" t="s">
        <v>419</v>
      </c>
      <c r="B3" s="231" t="s">
        <v>418</v>
      </c>
      <c r="C3" s="232" t="s">
        <v>417</v>
      </c>
    </row>
    <row r="4" spans="1:4" ht="51.75" customHeight="1" x14ac:dyDescent="0.3">
      <c r="A4" s="230" t="s">
        <v>416</v>
      </c>
      <c r="B4" s="231" t="s">
        <v>734</v>
      </c>
      <c r="C4" s="232" t="s">
        <v>733</v>
      </c>
    </row>
    <row r="5" spans="1:4" ht="28" x14ac:dyDescent="0.3">
      <c r="A5" s="230" t="s">
        <v>415</v>
      </c>
      <c r="B5" s="233"/>
      <c r="C5" s="232" t="s">
        <v>732</v>
      </c>
    </row>
    <row r="6" spans="1:4" ht="56" x14ac:dyDescent="0.3">
      <c r="A6" s="230" t="s">
        <v>652</v>
      </c>
      <c r="B6" s="233"/>
      <c r="C6" s="234" t="s">
        <v>796</v>
      </c>
    </row>
    <row r="7" spans="1:4" ht="28" x14ac:dyDescent="0.3">
      <c r="A7" s="156" t="s">
        <v>410</v>
      </c>
      <c r="B7" s="233"/>
      <c r="C7" s="232" t="s">
        <v>409</v>
      </c>
    </row>
    <row r="8" spans="1:4" ht="70" x14ac:dyDescent="0.3">
      <c r="A8" s="235" t="s">
        <v>413</v>
      </c>
      <c r="B8" s="236" t="s">
        <v>412</v>
      </c>
      <c r="C8" s="237" t="s">
        <v>411</v>
      </c>
    </row>
    <row r="9" spans="1:4" x14ac:dyDescent="0.3">
      <c r="A9" s="235" t="s">
        <v>408</v>
      </c>
      <c r="B9" s="238" t="s">
        <v>407</v>
      </c>
      <c r="C9" s="237" t="s">
        <v>406</v>
      </c>
    </row>
    <row r="10" spans="1:4" ht="42" x14ac:dyDescent="0.3">
      <c r="A10" s="235" t="s">
        <v>405</v>
      </c>
      <c r="B10" s="238"/>
      <c r="C10" s="232" t="s">
        <v>784</v>
      </c>
    </row>
    <row r="11" spans="1:4" ht="28" x14ac:dyDescent="0.3">
      <c r="A11" s="235" t="s">
        <v>401</v>
      </c>
      <c r="B11" s="236" t="s">
        <v>400</v>
      </c>
      <c r="C11" s="237" t="s">
        <v>399</v>
      </c>
    </row>
    <row r="12" spans="1:4" ht="42" x14ac:dyDescent="0.3">
      <c r="A12" s="235" t="s">
        <v>404</v>
      </c>
      <c r="B12" s="236" t="s">
        <v>403</v>
      </c>
      <c r="C12" s="237" t="s">
        <v>402</v>
      </c>
    </row>
    <row r="13" spans="1:4" ht="28" x14ac:dyDescent="0.3">
      <c r="A13" s="235" t="s">
        <v>398</v>
      </c>
      <c r="B13" s="236" t="s">
        <v>397</v>
      </c>
      <c r="C13" s="237" t="s">
        <v>396</v>
      </c>
    </row>
    <row r="14" spans="1:4" ht="28" x14ac:dyDescent="0.3">
      <c r="A14" s="235" t="s">
        <v>395</v>
      </c>
      <c r="B14" s="236" t="s">
        <v>394</v>
      </c>
      <c r="C14" s="237" t="s">
        <v>393</v>
      </c>
    </row>
    <row r="15" spans="1:4" ht="42" x14ac:dyDescent="0.3">
      <c r="A15" s="235" t="s">
        <v>392</v>
      </c>
      <c r="B15" s="236" t="s">
        <v>391</v>
      </c>
      <c r="C15" s="237" t="s">
        <v>390</v>
      </c>
    </row>
    <row r="16" spans="1:4" ht="42" x14ac:dyDescent="0.3">
      <c r="A16" s="235" t="s">
        <v>389</v>
      </c>
      <c r="B16" s="236" t="s">
        <v>388</v>
      </c>
      <c r="C16" s="237" t="s">
        <v>387</v>
      </c>
    </row>
    <row r="17" spans="1:3" ht="42" x14ac:dyDescent="0.3">
      <c r="A17" s="235" t="s">
        <v>386</v>
      </c>
      <c r="B17" s="236" t="s">
        <v>385</v>
      </c>
      <c r="C17" s="237" t="s">
        <v>384</v>
      </c>
    </row>
    <row r="18" spans="1:3" ht="98" x14ac:dyDescent="0.3">
      <c r="A18" s="235" t="s">
        <v>383</v>
      </c>
      <c r="B18" s="236" t="s">
        <v>382</v>
      </c>
      <c r="C18" s="237" t="s">
        <v>381</v>
      </c>
    </row>
    <row r="19" spans="1:3" ht="28" x14ac:dyDescent="0.3">
      <c r="A19" s="230" t="s">
        <v>380</v>
      </c>
      <c r="B19" s="233"/>
      <c r="C19" s="232" t="s">
        <v>785</v>
      </c>
    </row>
    <row r="20" spans="1:3" ht="28" x14ac:dyDescent="0.3">
      <c r="A20" s="230" t="s">
        <v>379</v>
      </c>
      <c r="B20" s="231" t="s">
        <v>378</v>
      </c>
      <c r="C20" s="232" t="s">
        <v>377</v>
      </c>
    </row>
    <row r="21" spans="1:3" ht="28" x14ac:dyDescent="0.3">
      <c r="A21" s="239" t="s">
        <v>414</v>
      </c>
      <c r="B21" s="157"/>
      <c r="C21" s="240" t="s">
        <v>786</v>
      </c>
    </row>
  </sheetData>
  <sortState xmlns:xlrd2="http://schemas.microsoft.com/office/spreadsheetml/2017/richdata2" ref="A3:C21">
    <sortCondition ref="A3:A21"/>
  </sortState>
  <hyperlinks>
    <hyperlink ref="C6" r:id="rId1" display="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 https://www.medicaid.gov/medicaid/downloads/ed-validation-toolkit.pdf." xr:uid="{00000000-0004-0000-0A00-000000000000}"/>
  </hyperlinks>
  <pageMargins left="0.7" right="0.7" top="0.75" bottom="0.75" header="0.3" footer="0.3"/>
  <pageSetup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46B5C"/>
  </sheetPr>
  <dimension ref="A1:L226"/>
  <sheetViews>
    <sheetView showGridLines="0" showRowColHeaders="0" zoomScaleNormal="100" workbookViewId="0">
      <pane xSplit="2" ySplit="6" topLeftCell="C7" activePane="bottomRight" state="frozen"/>
      <selection pane="topRight" activeCell="C1" sqref="C1"/>
      <selection pane="bottomLeft" activeCell="A8" sqref="A8"/>
      <selection pane="bottomRight" activeCell="O92" sqref="O92"/>
    </sheetView>
  </sheetViews>
  <sheetFormatPr defaultRowHeight="14.5" x14ac:dyDescent="0.35"/>
  <cols>
    <col min="1" max="1" width="9.1796875" style="93"/>
    <col min="2" max="2" width="31.26953125" customWidth="1"/>
    <col min="3" max="3" width="71.1796875" customWidth="1"/>
    <col min="4" max="4" width="31.26953125" customWidth="1"/>
    <col min="5" max="8" width="6.54296875" style="92" customWidth="1"/>
    <col min="9" max="9" width="6.26953125" style="92" customWidth="1"/>
    <col min="10" max="12" width="6.54296875" style="92" customWidth="1"/>
  </cols>
  <sheetData>
    <row r="1" spans="1:12" ht="18.5" thickBot="1" x14ac:dyDescent="0.4">
      <c r="A1" s="91" t="s">
        <v>710</v>
      </c>
    </row>
    <row r="2" spans="1:12" x14ac:dyDescent="0.35">
      <c r="D2" s="94" t="s">
        <v>659</v>
      </c>
      <c r="E2" s="95" t="s">
        <v>660</v>
      </c>
      <c r="F2" s="95" t="s">
        <v>661</v>
      </c>
      <c r="G2" s="96" t="s">
        <v>662</v>
      </c>
      <c r="H2" s="97" t="s">
        <v>634</v>
      </c>
      <c r="I2" s="98" t="s">
        <v>663</v>
      </c>
      <c r="J2" s="99" t="s">
        <v>632</v>
      </c>
      <c r="K2" s="100" t="s">
        <v>631</v>
      </c>
      <c r="L2" s="95" t="s">
        <v>664</v>
      </c>
    </row>
    <row r="3" spans="1:12" ht="24" customHeight="1" x14ac:dyDescent="0.35">
      <c r="A3" s="101"/>
      <c r="D3" s="94" t="s">
        <v>665</v>
      </c>
      <c r="E3" s="102" t="s">
        <v>666</v>
      </c>
      <c r="F3" s="102" t="s">
        <v>667</v>
      </c>
      <c r="G3" s="298" t="s">
        <v>668</v>
      </c>
      <c r="H3" s="299"/>
      <c r="I3" s="298" t="s">
        <v>669</v>
      </c>
      <c r="J3" s="300"/>
      <c r="K3" s="301"/>
      <c r="L3" s="102" t="s">
        <v>670</v>
      </c>
    </row>
    <row r="4" spans="1:12" ht="15" thickBot="1" x14ac:dyDescent="0.4">
      <c r="A4" s="101"/>
      <c r="D4" s="94" t="s">
        <v>671</v>
      </c>
      <c r="E4" s="103" t="s">
        <v>672</v>
      </c>
      <c r="F4" s="103" t="s">
        <v>672</v>
      </c>
      <c r="G4" s="104" t="s">
        <v>672</v>
      </c>
      <c r="H4" s="117" t="s">
        <v>673</v>
      </c>
      <c r="I4" s="104" t="s">
        <v>672</v>
      </c>
      <c r="J4" s="338" t="s">
        <v>673</v>
      </c>
      <c r="K4" s="339"/>
      <c r="L4" s="103" t="s">
        <v>672</v>
      </c>
    </row>
    <row r="5" spans="1:12" x14ac:dyDescent="0.35">
      <c r="A5" s="105" t="s">
        <v>97</v>
      </c>
      <c r="B5" s="106" t="s">
        <v>96</v>
      </c>
      <c r="C5" s="107" t="s">
        <v>54</v>
      </c>
      <c r="D5" s="107"/>
      <c r="E5" s="108"/>
      <c r="F5" s="108"/>
      <c r="G5" s="109"/>
      <c r="H5" s="110"/>
      <c r="I5" s="109"/>
      <c r="J5" s="111"/>
      <c r="K5" s="112"/>
      <c r="L5" s="108"/>
    </row>
    <row r="6" spans="1:12" s="177" customFormat="1" ht="15" customHeight="1" x14ac:dyDescent="0.35">
      <c r="A6" s="241" t="s">
        <v>674</v>
      </c>
      <c r="B6" s="252" t="s">
        <v>675</v>
      </c>
      <c r="C6" s="252"/>
      <c r="D6" s="242"/>
      <c r="E6" s="243" t="s">
        <v>676</v>
      </c>
      <c r="F6" s="244"/>
      <c r="G6" s="245"/>
      <c r="H6" s="246"/>
      <c r="I6" s="245"/>
      <c r="J6" s="247"/>
      <c r="K6" s="248"/>
      <c r="L6" s="244"/>
    </row>
    <row r="7" spans="1:12" s="177" customFormat="1" x14ac:dyDescent="0.35">
      <c r="A7" s="253" t="s">
        <v>674</v>
      </c>
      <c r="B7" s="254" t="s">
        <v>677</v>
      </c>
      <c r="C7" s="255" t="s">
        <v>736</v>
      </c>
      <c r="D7" s="255"/>
      <c r="E7" s="256" t="s">
        <v>676</v>
      </c>
      <c r="F7" s="256"/>
      <c r="G7" s="257"/>
      <c r="H7" s="258"/>
      <c r="I7" s="257"/>
      <c r="J7" s="259"/>
      <c r="K7" s="260"/>
      <c r="L7" s="256"/>
    </row>
    <row r="8" spans="1:12" s="177" customFormat="1" x14ac:dyDescent="0.35">
      <c r="A8" s="253" t="s">
        <v>674</v>
      </c>
      <c r="B8" s="254" t="s">
        <v>45</v>
      </c>
      <c r="C8" s="255" t="s">
        <v>736</v>
      </c>
      <c r="D8" s="255"/>
      <c r="E8" s="256" t="s">
        <v>676</v>
      </c>
      <c r="F8" s="256"/>
      <c r="G8" s="257"/>
      <c r="H8" s="258"/>
      <c r="I8" s="257"/>
      <c r="J8" s="259"/>
      <c r="K8" s="260"/>
      <c r="L8" s="256"/>
    </row>
    <row r="9" spans="1:12" s="177" customFormat="1" x14ac:dyDescent="0.35">
      <c r="A9" s="253" t="s">
        <v>674</v>
      </c>
      <c r="B9" s="254" t="s">
        <v>678</v>
      </c>
      <c r="C9" s="255" t="s">
        <v>736</v>
      </c>
      <c r="D9" s="255"/>
      <c r="E9" s="256" t="s">
        <v>676</v>
      </c>
      <c r="F9" s="256"/>
      <c r="G9" s="257"/>
      <c r="H9" s="258"/>
      <c r="I9" s="257"/>
      <c r="J9" s="259"/>
      <c r="K9" s="260"/>
      <c r="L9" s="256"/>
    </row>
    <row r="10" spans="1:12" s="177" customFormat="1" ht="25" x14ac:dyDescent="0.35">
      <c r="A10" s="253" t="s">
        <v>674</v>
      </c>
      <c r="B10" s="254" t="s">
        <v>679</v>
      </c>
      <c r="C10" s="255" t="s">
        <v>736</v>
      </c>
      <c r="D10" s="254"/>
      <c r="E10" s="256" t="s">
        <v>676</v>
      </c>
      <c r="F10" s="256"/>
      <c r="G10" s="257"/>
      <c r="H10" s="258"/>
      <c r="I10" s="257"/>
      <c r="J10" s="259"/>
      <c r="K10" s="260"/>
      <c r="L10" s="256"/>
    </row>
    <row r="11" spans="1:12" s="177" customFormat="1" ht="15" customHeight="1" x14ac:dyDescent="0.35">
      <c r="A11" s="241" t="s">
        <v>680</v>
      </c>
      <c r="B11" s="252" t="s">
        <v>681</v>
      </c>
      <c r="C11" s="252"/>
      <c r="D11" s="242"/>
      <c r="E11" s="244"/>
      <c r="F11" s="243" t="s">
        <v>676</v>
      </c>
      <c r="G11" s="249" t="s">
        <v>676</v>
      </c>
      <c r="H11" s="250"/>
      <c r="I11" s="249" t="s">
        <v>676</v>
      </c>
      <c r="J11" s="247"/>
      <c r="K11" s="248"/>
      <c r="L11" s="244"/>
    </row>
    <row r="12" spans="1:12" s="177" customFormat="1" ht="37.5" x14ac:dyDescent="0.35">
      <c r="A12" s="261" t="s">
        <v>94</v>
      </c>
      <c r="B12" s="261" t="s">
        <v>93</v>
      </c>
      <c r="C12" s="261" t="s">
        <v>749</v>
      </c>
      <c r="D12" s="261"/>
      <c r="E12" s="243"/>
      <c r="F12" s="262" t="s">
        <v>676</v>
      </c>
      <c r="G12" s="263"/>
      <c r="H12" s="250"/>
      <c r="I12" s="263"/>
      <c r="J12" s="264"/>
      <c r="K12" s="265"/>
      <c r="L12" s="243"/>
    </row>
    <row r="13" spans="1:12" s="177" customFormat="1" ht="50" x14ac:dyDescent="0.35">
      <c r="A13" s="261" t="s">
        <v>92</v>
      </c>
      <c r="B13" s="261" t="s">
        <v>91</v>
      </c>
      <c r="C13" s="261" t="s">
        <v>750</v>
      </c>
      <c r="D13" s="261"/>
      <c r="E13" s="243"/>
      <c r="F13" s="262" t="s">
        <v>676</v>
      </c>
      <c r="G13" s="263"/>
      <c r="H13" s="250"/>
      <c r="I13" s="263"/>
      <c r="J13" s="264"/>
      <c r="K13" s="265"/>
      <c r="L13" s="243"/>
    </row>
    <row r="14" spans="1:12" s="177" customFormat="1" ht="25" x14ac:dyDescent="0.35">
      <c r="A14" s="261" t="s">
        <v>155</v>
      </c>
      <c r="B14" s="261" t="s">
        <v>154</v>
      </c>
      <c r="C14" s="261" t="s">
        <v>153</v>
      </c>
      <c r="D14" s="261"/>
      <c r="E14" s="243"/>
      <c r="F14" s="262"/>
      <c r="G14" s="263" t="s">
        <v>676</v>
      </c>
      <c r="H14" s="250"/>
      <c r="I14" s="263"/>
      <c r="J14" s="264"/>
      <c r="K14" s="265"/>
      <c r="L14" s="243"/>
    </row>
    <row r="15" spans="1:12" s="177" customFormat="1" ht="25" x14ac:dyDescent="0.35">
      <c r="A15" s="261" t="s">
        <v>152</v>
      </c>
      <c r="B15" s="261" t="s">
        <v>151</v>
      </c>
      <c r="C15" s="261" t="s">
        <v>150</v>
      </c>
      <c r="D15" s="261"/>
      <c r="E15" s="243"/>
      <c r="F15" s="262"/>
      <c r="G15" s="263" t="s">
        <v>676</v>
      </c>
      <c r="H15" s="250"/>
      <c r="I15" s="263"/>
      <c r="J15" s="264"/>
      <c r="K15" s="265"/>
      <c r="L15" s="243"/>
    </row>
    <row r="16" spans="1:12" s="177" customFormat="1" ht="25" x14ac:dyDescent="0.35">
      <c r="A16" s="261" t="s">
        <v>149</v>
      </c>
      <c r="B16" s="261" t="s">
        <v>148</v>
      </c>
      <c r="C16" s="261" t="s">
        <v>147</v>
      </c>
      <c r="D16" s="261"/>
      <c r="E16" s="243"/>
      <c r="F16" s="262"/>
      <c r="G16" s="263" t="s">
        <v>676</v>
      </c>
      <c r="H16" s="250"/>
      <c r="I16" s="263"/>
      <c r="J16" s="264"/>
      <c r="K16" s="265"/>
      <c r="L16" s="243"/>
    </row>
    <row r="17" spans="1:12" s="177" customFormat="1" ht="87.5" x14ac:dyDescent="0.35">
      <c r="A17" s="261" t="s">
        <v>635</v>
      </c>
      <c r="B17" s="261" t="s">
        <v>629</v>
      </c>
      <c r="C17" s="261" t="s">
        <v>776</v>
      </c>
      <c r="D17" s="261"/>
      <c r="E17" s="243"/>
      <c r="F17" s="262"/>
      <c r="G17" s="263" t="s">
        <v>676</v>
      </c>
      <c r="H17" s="250"/>
      <c r="I17" s="263"/>
      <c r="J17" s="264"/>
      <c r="K17" s="265"/>
      <c r="L17" s="243"/>
    </row>
    <row r="18" spans="1:12" s="177" customFormat="1" ht="25" x14ac:dyDescent="0.35">
      <c r="A18" s="261" t="s">
        <v>146</v>
      </c>
      <c r="B18" s="261" t="s">
        <v>145</v>
      </c>
      <c r="C18" s="261" t="s">
        <v>735</v>
      </c>
      <c r="D18" s="261"/>
      <c r="E18" s="243"/>
      <c r="F18" s="262"/>
      <c r="G18" s="263" t="s">
        <v>676</v>
      </c>
      <c r="H18" s="250"/>
      <c r="I18" s="263"/>
      <c r="J18" s="264"/>
      <c r="K18" s="265"/>
      <c r="L18" s="243"/>
    </row>
    <row r="19" spans="1:12" s="177" customFormat="1" ht="25" x14ac:dyDescent="0.35">
      <c r="A19" s="261" t="s">
        <v>144</v>
      </c>
      <c r="B19" s="261" t="s">
        <v>143</v>
      </c>
      <c r="C19" s="261" t="s">
        <v>682</v>
      </c>
      <c r="D19" s="261"/>
      <c r="E19" s="243"/>
      <c r="F19" s="262"/>
      <c r="G19" s="263" t="s">
        <v>676</v>
      </c>
      <c r="H19" s="250"/>
      <c r="I19" s="263"/>
      <c r="J19" s="264"/>
      <c r="K19" s="265"/>
      <c r="L19" s="243"/>
    </row>
    <row r="20" spans="1:12" s="177" customFormat="1" ht="25" x14ac:dyDescent="0.35">
      <c r="A20" s="261" t="s">
        <v>142</v>
      </c>
      <c r="B20" s="261" t="s">
        <v>683</v>
      </c>
      <c r="C20" s="261" t="s">
        <v>141</v>
      </c>
      <c r="D20" s="261"/>
      <c r="E20" s="243"/>
      <c r="F20" s="262"/>
      <c r="G20" s="263" t="s">
        <v>676</v>
      </c>
      <c r="H20" s="250"/>
      <c r="I20" s="263"/>
      <c r="J20" s="264"/>
      <c r="K20" s="265"/>
      <c r="L20" s="243"/>
    </row>
    <row r="21" spans="1:12" s="177" customFormat="1" ht="25" x14ac:dyDescent="0.35">
      <c r="A21" s="261" t="s">
        <v>344</v>
      </c>
      <c r="B21" s="261" t="s">
        <v>343</v>
      </c>
      <c r="C21" s="261" t="s">
        <v>342</v>
      </c>
      <c r="D21" s="261"/>
      <c r="E21" s="243"/>
      <c r="F21" s="262"/>
      <c r="G21" s="249"/>
      <c r="H21" s="250"/>
      <c r="I21" s="263" t="s">
        <v>676</v>
      </c>
      <c r="J21" s="264"/>
      <c r="K21" s="265"/>
      <c r="L21" s="243"/>
    </row>
    <row r="22" spans="1:12" s="177" customFormat="1" ht="50" x14ac:dyDescent="0.35">
      <c r="A22" s="261" t="s">
        <v>341</v>
      </c>
      <c r="B22" s="261" t="s">
        <v>340</v>
      </c>
      <c r="C22" s="261" t="s">
        <v>339</v>
      </c>
      <c r="D22" s="261"/>
      <c r="E22" s="243"/>
      <c r="F22" s="262"/>
      <c r="G22" s="249"/>
      <c r="H22" s="250"/>
      <c r="I22" s="263" t="s">
        <v>676</v>
      </c>
      <c r="J22" s="264"/>
      <c r="K22" s="265"/>
      <c r="L22" s="243"/>
    </row>
    <row r="23" spans="1:12" s="177" customFormat="1" ht="50.5" x14ac:dyDescent="0.35">
      <c r="A23" s="261" t="s">
        <v>338</v>
      </c>
      <c r="B23" s="261" t="s">
        <v>337</v>
      </c>
      <c r="C23" s="261" t="s">
        <v>812</v>
      </c>
      <c r="D23" s="261"/>
      <c r="E23" s="243"/>
      <c r="F23" s="243"/>
      <c r="G23" s="249"/>
      <c r="H23" s="250"/>
      <c r="I23" s="263" t="s">
        <v>676</v>
      </c>
      <c r="J23" s="264"/>
      <c r="K23" s="265"/>
      <c r="L23" s="243"/>
    </row>
    <row r="24" spans="1:12" s="177" customFormat="1" x14ac:dyDescent="0.35">
      <c r="A24" s="241" t="s">
        <v>684</v>
      </c>
      <c r="B24" s="242" t="s">
        <v>685</v>
      </c>
      <c r="C24" s="242"/>
      <c r="D24" s="242"/>
      <c r="E24" s="244"/>
      <c r="F24" s="244"/>
      <c r="G24" s="245"/>
      <c r="H24" s="246"/>
      <c r="I24" s="249" t="s">
        <v>676</v>
      </c>
      <c r="J24" s="247"/>
      <c r="K24" s="248"/>
      <c r="L24" s="244"/>
    </row>
    <row r="25" spans="1:12" s="177" customFormat="1" ht="87.5" x14ac:dyDescent="0.35">
      <c r="A25" s="261" t="s">
        <v>820</v>
      </c>
      <c r="B25" s="261" t="s">
        <v>335</v>
      </c>
      <c r="C25" s="118" t="s">
        <v>824</v>
      </c>
      <c r="D25" s="261"/>
      <c r="E25" s="243"/>
      <c r="F25" s="243"/>
      <c r="G25" s="249"/>
      <c r="H25" s="250"/>
      <c r="I25" s="263" t="s">
        <v>676</v>
      </c>
      <c r="J25" s="264"/>
      <c r="K25" s="265"/>
      <c r="L25" s="243"/>
    </row>
    <row r="26" spans="1:12" s="177" customFormat="1" ht="37.5" x14ac:dyDescent="0.35">
      <c r="A26" s="261" t="s">
        <v>822</v>
      </c>
      <c r="B26" s="261" t="s">
        <v>821</v>
      </c>
      <c r="C26" s="118" t="s">
        <v>823</v>
      </c>
      <c r="D26" s="261"/>
      <c r="E26" s="243"/>
      <c r="F26" s="243"/>
      <c r="G26" s="249"/>
      <c r="H26" s="250"/>
      <c r="I26" s="263" t="s">
        <v>676</v>
      </c>
      <c r="J26" s="264"/>
      <c r="K26" s="265"/>
      <c r="L26" s="243"/>
    </row>
    <row r="27" spans="1:12" s="177" customFormat="1" ht="50" x14ac:dyDescent="0.35">
      <c r="A27" s="261" t="s">
        <v>831</v>
      </c>
      <c r="B27" s="261" t="s">
        <v>829</v>
      </c>
      <c r="C27" s="118" t="s">
        <v>834</v>
      </c>
      <c r="D27" s="261"/>
      <c r="E27" s="243"/>
      <c r="F27" s="243"/>
      <c r="G27" s="249"/>
      <c r="H27" s="250"/>
      <c r="I27" s="263" t="s">
        <v>676</v>
      </c>
      <c r="J27" s="264"/>
      <c r="K27" s="265"/>
      <c r="L27" s="243"/>
    </row>
    <row r="28" spans="1:12" s="177" customFormat="1" ht="25" x14ac:dyDescent="0.35">
      <c r="A28" s="261" t="s">
        <v>830</v>
      </c>
      <c r="B28" s="261" t="s">
        <v>729</v>
      </c>
      <c r="C28" s="118" t="s">
        <v>832</v>
      </c>
      <c r="D28" s="261"/>
      <c r="E28" s="243"/>
      <c r="F28" s="243"/>
      <c r="G28" s="249"/>
      <c r="H28" s="250"/>
      <c r="I28" s="263" t="s">
        <v>676</v>
      </c>
      <c r="J28" s="264"/>
      <c r="K28" s="265"/>
      <c r="L28" s="243"/>
    </row>
    <row r="29" spans="1:12" s="177" customFormat="1" x14ac:dyDescent="0.35">
      <c r="A29" s="241" t="s">
        <v>686</v>
      </c>
      <c r="B29" s="242" t="s">
        <v>687</v>
      </c>
      <c r="C29" s="242"/>
      <c r="D29" s="242"/>
      <c r="E29" s="243"/>
      <c r="F29" s="243" t="s">
        <v>676</v>
      </c>
      <c r="G29" s="249" t="s">
        <v>676</v>
      </c>
      <c r="H29" s="250"/>
      <c r="I29" s="249" t="s">
        <v>676</v>
      </c>
      <c r="J29" s="264"/>
      <c r="K29" s="265"/>
      <c r="L29" s="243"/>
    </row>
    <row r="30" spans="1:12" s="177" customFormat="1" ht="75" x14ac:dyDescent="0.35">
      <c r="A30" s="261" t="s">
        <v>88</v>
      </c>
      <c r="B30" s="261" t="s">
        <v>87</v>
      </c>
      <c r="C30" s="261" t="s">
        <v>816</v>
      </c>
      <c r="D30" s="261"/>
      <c r="E30" s="256"/>
      <c r="F30" s="256" t="s">
        <v>676</v>
      </c>
      <c r="G30" s="257"/>
      <c r="H30" s="258"/>
      <c r="I30" s="257"/>
      <c r="J30" s="259"/>
      <c r="K30" s="260"/>
      <c r="L30" s="256"/>
    </row>
    <row r="31" spans="1:12" s="177" customFormat="1" ht="37.5" x14ac:dyDescent="0.35">
      <c r="A31" s="261" t="s">
        <v>85</v>
      </c>
      <c r="B31" s="261" t="s">
        <v>84</v>
      </c>
      <c r="C31" s="261" t="s">
        <v>83</v>
      </c>
      <c r="D31" s="261"/>
      <c r="E31" s="256"/>
      <c r="F31" s="256" t="s">
        <v>676</v>
      </c>
      <c r="G31" s="257"/>
      <c r="H31" s="258"/>
      <c r="I31" s="257"/>
      <c r="J31" s="259"/>
      <c r="K31" s="260"/>
      <c r="L31" s="256"/>
    </row>
    <row r="32" spans="1:12" s="177" customFormat="1" ht="50" x14ac:dyDescent="0.35">
      <c r="A32" s="261" t="s">
        <v>140</v>
      </c>
      <c r="B32" s="261" t="s">
        <v>139</v>
      </c>
      <c r="C32" s="261" t="s">
        <v>777</v>
      </c>
      <c r="D32" s="261"/>
      <c r="E32" s="256"/>
      <c r="F32" s="256"/>
      <c r="G32" s="257" t="s">
        <v>676</v>
      </c>
      <c r="H32" s="258"/>
      <c r="I32" s="257"/>
      <c r="J32" s="259"/>
      <c r="K32" s="260"/>
      <c r="L32" s="256"/>
    </row>
    <row r="33" spans="1:12" s="177" customFormat="1" ht="62.5" x14ac:dyDescent="0.35">
      <c r="A33" s="261" t="s">
        <v>138</v>
      </c>
      <c r="B33" s="261" t="s">
        <v>137</v>
      </c>
      <c r="C33" s="261" t="s">
        <v>778</v>
      </c>
      <c r="D33" s="261"/>
      <c r="E33" s="256"/>
      <c r="F33" s="256"/>
      <c r="G33" s="257" t="s">
        <v>676</v>
      </c>
      <c r="H33" s="258"/>
      <c r="I33" s="257"/>
      <c r="J33" s="259"/>
      <c r="K33" s="260"/>
      <c r="L33" s="256"/>
    </row>
    <row r="34" spans="1:12" s="177" customFormat="1" ht="37.5" x14ac:dyDescent="0.35">
      <c r="A34" s="261" t="s">
        <v>136</v>
      </c>
      <c r="B34" s="261" t="s">
        <v>135</v>
      </c>
      <c r="C34" s="261" t="s">
        <v>134</v>
      </c>
      <c r="D34" s="266"/>
      <c r="E34" s="256"/>
      <c r="F34" s="256"/>
      <c r="G34" s="257" t="s">
        <v>676</v>
      </c>
      <c r="H34" s="258"/>
      <c r="I34" s="257"/>
      <c r="J34" s="259"/>
      <c r="K34" s="260"/>
      <c r="L34" s="256"/>
    </row>
    <row r="35" spans="1:12" s="177" customFormat="1" ht="50" x14ac:dyDescent="0.35">
      <c r="A35" s="261" t="s">
        <v>133</v>
      </c>
      <c r="B35" s="261" t="s">
        <v>132</v>
      </c>
      <c r="C35" s="261" t="s">
        <v>131</v>
      </c>
      <c r="D35" s="266"/>
      <c r="E35" s="256"/>
      <c r="F35" s="256"/>
      <c r="G35" s="257" t="s">
        <v>676</v>
      </c>
      <c r="H35" s="258"/>
      <c r="I35" s="257"/>
      <c r="J35" s="259"/>
      <c r="K35" s="260"/>
      <c r="L35" s="256"/>
    </row>
    <row r="36" spans="1:12" s="177" customFormat="1" ht="25" x14ac:dyDescent="0.35">
      <c r="A36" s="261" t="s">
        <v>130</v>
      </c>
      <c r="B36" s="261" t="s">
        <v>129</v>
      </c>
      <c r="C36" s="261" t="s">
        <v>128</v>
      </c>
      <c r="D36" s="266"/>
      <c r="E36" s="256"/>
      <c r="F36" s="256"/>
      <c r="G36" s="257" t="s">
        <v>676</v>
      </c>
      <c r="H36" s="258"/>
      <c r="I36" s="257"/>
      <c r="J36" s="259"/>
      <c r="K36" s="260"/>
      <c r="L36" s="256"/>
    </row>
    <row r="37" spans="1:12" s="177" customFormat="1" ht="25" x14ac:dyDescent="0.35">
      <c r="A37" s="261" t="s">
        <v>127</v>
      </c>
      <c r="B37" s="261" t="s">
        <v>126</v>
      </c>
      <c r="C37" s="261" t="s">
        <v>125</v>
      </c>
      <c r="D37" s="261"/>
      <c r="E37" s="256"/>
      <c r="F37" s="256"/>
      <c r="G37" s="257" t="s">
        <v>676</v>
      </c>
      <c r="H37" s="258"/>
      <c r="I37" s="257"/>
      <c r="J37" s="259"/>
      <c r="K37" s="260"/>
      <c r="L37" s="256"/>
    </row>
    <row r="38" spans="1:12" s="177" customFormat="1" ht="25" x14ac:dyDescent="0.35">
      <c r="A38" s="266" t="s">
        <v>789</v>
      </c>
      <c r="B38" s="261" t="s">
        <v>791</v>
      </c>
      <c r="C38" s="261" t="s">
        <v>817</v>
      </c>
      <c r="D38" s="266"/>
      <c r="E38" s="256"/>
      <c r="F38" s="256"/>
      <c r="G38" s="257"/>
      <c r="H38" s="258"/>
      <c r="I38" s="257" t="s">
        <v>676</v>
      </c>
      <c r="J38" s="259"/>
      <c r="K38" s="260"/>
      <c r="L38" s="256"/>
    </row>
    <row r="39" spans="1:12" s="177" customFormat="1" ht="75" x14ac:dyDescent="0.35">
      <c r="A39" s="261" t="s">
        <v>332</v>
      </c>
      <c r="B39" s="261" t="s">
        <v>333</v>
      </c>
      <c r="C39" s="118" t="s">
        <v>818</v>
      </c>
      <c r="D39" s="261"/>
      <c r="E39" s="256"/>
      <c r="F39" s="256"/>
      <c r="G39" s="257"/>
      <c r="H39" s="258"/>
      <c r="I39" s="257" t="s">
        <v>676</v>
      </c>
      <c r="J39" s="259"/>
      <c r="K39" s="260"/>
      <c r="L39" s="256"/>
    </row>
    <row r="40" spans="1:12" s="177" customFormat="1" ht="75" x14ac:dyDescent="0.35">
      <c r="A40" s="261" t="s">
        <v>790</v>
      </c>
      <c r="B40" s="261" t="s">
        <v>331</v>
      </c>
      <c r="C40" s="118" t="s">
        <v>751</v>
      </c>
      <c r="D40" s="261"/>
      <c r="E40" s="256"/>
      <c r="F40" s="256"/>
      <c r="G40" s="257"/>
      <c r="H40" s="258"/>
      <c r="I40" s="257" t="s">
        <v>676</v>
      </c>
      <c r="J40" s="259"/>
      <c r="K40" s="260"/>
      <c r="L40" s="256"/>
    </row>
    <row r="41" spans="1:12" s="177" customFormat="1" x14ac:dyDescent="0.35">
      <c r="A41" s="241" t="s">
        <v>688</v>
      </c>
      <c r="B41" s="267" t="s">
        <v>689</v>
      </c>
      <c r="C41" s="251"/>
      <c r="D41" s="251"/>
      <c r="E41" s="243"/>
      <c r="F41" s="243"/>
      <c r="G41" s="249" t="s">
        <v>676</v>
      </c>
      <c r="H41" s="250"/>
      <c r="I41" s="249" t="s">
        <v>676</v>
      </c>
      <c r="J41" s="264"/>
      <c r="K41" s="265"/>
      <c r="L41" s="243"/>
    </row>
    <row r="42" spans="1:12" s="177" customFormat="1" ht="51" x14ac:dyDescent="0.35">
      <c r="A42" s="266" t="s">
        <v>123</v>
      </c>
      <c r="B42" s="268" t="s">
        <v>122</v>
      </c>
      <c r="C42" s="268" t="s">
        <v>121</v>
      </c>
      <c r="D42" s="269"/>
      <c r="E42" s="243"/>
      <c r="F42" s="262"/>
      <c r="G42" s="263" t="s">
        <v>676</v>
      </c>
      <c r="H42" s="250"/>
      <c r="I42" s="263"/>
      <c r="J42" s="264"/>
      <c r="K42" s="265"/>
      <c r="L42" s="243"/>
    </row>
    <row r="43" spans="1:12" s="177" customFormat="1" ht="54" customHeight="1" x14ac:dyDescent="0.35">
      <c r="A43" s="266" t="s">
        <v>120</v>
      </c>
      <c r="B43" s="268" t="s">
        <v>119</v>
      </c>
      <c r="C43" s="268" t="s">
        <v>118</v>
      </c>
      <c r="D43" s="269"/>
      <c r="E43" s="243"/>
      <c r="F43" s="262"/>
      <c r="G43" s="263" t="s">
        <v>676</v>
      </c>
      <c r="H43" s="250"/>
      <c r="I43" s="263"/>
      <c r="J43" s="264"/>
      <c r="K43" s="265"/>
      <c r="L43" s="243"/>
    </row>
    <row r="44" spans="1:12" s="177" customFormat="1" ht="54" customHeight="1" x14ac:dyDescent="0.35">
      <c r="A44" s="266" t="s">
        <v>117</v>
      </c>
      <c r="B44" s="268" t="s">
        <v>116</v>
      </c>
      <c r="C44" s="268" t="s">
        <v>115</v>
      </c>
      <c r="D44" s="269"/>
      <c r="E44" s="243"/>
      <c r="F44" s="262"/>
      <c r="G44" s="263" t="s">
        <v>676</v>
      </c>
      <c r="H44" s="250"/>
      <c r="I44" s="263"/>
      <c r="J44" s="264"/>
      <c r="K44" s="265"/>
      <c r="L44" s="243"/>
    </row>
    <row r="45" spans="1:12" s="177" customFormat="1" ht="54" customHeight="1" x14ac:dyDescent="0.35">
      <c r="A45" s="266" t="s">
        <v>114</v>
      </c>
      <c r="B45" s="268" t="s">
        <v>113</v>
      </c>
      <c r="C45" s="268" t="s">
        <v>112</v>
      </c>
      <c r="D45" s="269"/>
      <c r="E45" s="243"/>
      <c r="F45" s="262"/>
      <c r="G45" s="263" t="s">
        <v>676</v>
      </c>
      <c r="H45" s="250"/>
      <c r="I45" s="263"/>
      <c r="J45" s="264"/>
      <c r="K45" s="265"/>
      <c r="L45" s="243"/>
    </row>
    <row r="46" spans="1:12" s="177" customFormat="1" x14ac:dyDescent="0.35">
      <c r="A46" s="241"/>
      <c r="B46" s="270" t="s">
        <v>330</v>
      </c>
      <c r="C46" s="270"/>
      <c r="D46" s="270"/>
      <c r="E46" s="243"/>
      <c r="F46" s="243"/>
      <c r="G46" s="249"/>
      <c r="H46" s="250"/>
      <c r="I46" s="249" t="s">
        <v>676</v>
      </c>
      <c r="J46" s="264"/>
      <c r="K46" s="265"/>
      <c r="L46" s="243"/>
    </row>
    <row r="47" spans="1:12" s="177" customFormat="1" ht="75" x14ac:dyDescent="0.35">
      <c r="A47" s="266" t="s">
        <v>329</v>
      </c>
      <c r="B47" s="261" t="s">
        <v>802</v>
      </c>
      <c r="C47" s="261" t="s">
        <v>803</v>
      </c>
      <c r="D47" s="266"/>
      <c r="E47" s="243"/>
      <c r="F47" s="243"/>
      <c r="G47" s="263"/>
      <c r="H47" s="250"/>
      <c r="I47" s="263" t="s">
        <v>676</v>
      </c>
      <c r="J47" s="264"/>
      <c r="K47" s="265"/>
      <c r="L47" s="243"/>
    </row>
    <row r="48" spans="1:12" s="177" customFormat="1" ht="25" x14ac:dyDescent="0.35">
      <c r="A48" s="266" t="s">
        <v>328</v>
      </c>
      <c r="B48" s="261" t="s">
        <v>327</v>
      </c>
      <c r="C48" s="261" t="s">
        <v>326</v>
      </c>
      <c r="D48" s="266"/>
      <c r="E48" s="243"/>
      <c r="F48" s="243"/>
      <c r="G48" s="263"/>
      <c r="H48" s="250"/>
      <c r="I48" s="263" t="s">
        <v>676</v>
      </c>
      <c r="J48" s="264"/>
      <c r="K48" s="265"/>
      <c r="L48" s="243"/>
    </row>
    <row r="49" spans="1:12" s="177" customFormat="1" ht="54" customHeight="1" x14ac:dyDescent="0.35">
      <c r="A49" s="266" t="s">
        <v>325</v>
      </c>
      <c r="B49" s="261" t="s">
        <v>324</v>
      </c>
      <c r="C49" s="261" t="s">
        <v>804</v>
      </c>
      <c r="D49" s="266"/>
      <c r="E49" s="243"/>
      <c r="F49" s="243"/>
      <c r="G49" s="263"/>
      <c r="H49" s="250"/>
      <c r="I49" s="263" t="s">
        <v>676</v>
      </c>
      <c r="J49" s="264"/>
      <c r="K49" s="265"/>
      <c r="L49" s="243"/>
    </row>
    <row r="50" spans="1:12" s="177" customFormat="1" ht="210.65" customHeight="1" x14ac:dyDescent="0.35">
      <c r="A50" s="266" t="s">
        <v>323</v>
      </c>
      <c r="B50" s="261" t="s">
        <v>322</v>
      </c>
      <c r="C50" s="261" t="s">
        <v>752</v>
      </c>
      <c r="D50" s="266"/>
      <c r="E50" s="243"/>
      <c r="F50" s="243"/>
      <c r="G50" s="263"/>
      <c r="H50" s="250"/>
      <c r="I50" s="263" t="s">
        <v>676</v>
      </c>
      <c r="J50" s="264"/>
      <c r="K50" s="265"/>
      <c r="L50" s="243"/>
    </row>
    <row r="51" spans="1:12" s="177" customFormat="1" ht="37.5" x14ac:dyDescent="0.35">
      <c r="A51" s="266" t="s">
        <v>321</v>
      </c>
      <c r="B51" s="261" t="s">
        <v>320</v>
      </c>
      <c r="C51" s="261" t="s">
        <v>319</v>
      </c>
      <c r="D51" s="266"/>
      <c r="E51" s="243"/>
      <c r="F51" s="243"/>
      <c r="G51" s="263"/>
      <c r="H51" s="250"/>
      <c r="I51" s="263" t="s">
        <v>676</v>
      </c>
      <c r="J51" s="264"/>
      <c r="K51" s="265"/>
      <c r="L51" s="243"/>
    </row>
    <row r="52" spans="1:12" s="177" customFormat="1" ht="37.5" x14ac:dyDescent="0.35">
      <c r="A52" s="266" t="s">
        <v>318</v>
      </c>
      <c r="B52" s="261" t="s">
        <v>317</v>
      </c>
      <c r="C52" s="261" t="s">
        <v>316</v>
      </c>
      <c r="D52" s="266"/>
      <c r="E52" s="243"/>
      <c r="F52" s="243"/>
      <c r="G52" s="263"/>
      <c r="H52" s="250"/>
      <c r="I52" s="263" t="s">
        <v>676</v>
      </c>
      <c r="J52" s="264"/>
      <c r="K52" s="265"/>
      <c r="L52" s="243"/>
    </row>
    <row r="53" spans="1:12" s="177" customFormat="1" ht="50" x14ac:dyDescent="0.35">
      <c r="A53" s="266" t="s">
        <v>315</v>
      </c>
      <c r="B53" s="118" t="s">
        <v>805</v>
      </c>
      <c r="C53" s="261" t="s">
        <v>806</v>
      </c>
      <c r="D53" s="266"/>
      <c r="E53" s="243"/>
      <c r="F53" s="243"/>
      <c r="G53" s="263"/>
      <c r="H53" s="250"/>
      <c r="I53" s="263" t="s">
        <v>676</v>
      </c>
      <c r="J53" s="264"/>
      <c r="K53" s="265"/>
      <c r="L53" s="243"/>
    </row>
    <row r="54" spans="1:12" s="177" customFormat="1" ht="37.5" x14ac:dyDescent="0.35">
      <c r="A54" s="266" t="s">
        <v>314</v>
      </c>
      <c r="B54" s="118" t="s">
        <v>313</v>
      </c>
      <c r="C54" s="118" t="s">
        <v>312</v>
      </c>
      <c r="D54" s="266"/>
      <c r="E54" s="243"/>
      <c r="F54" s="243"/>
      <c r="G54" s="263"/>
      <c r="H54" s="250"/>
      <c r="I54" s="263" t="s">
        <v>676</v>
      </c>
      <c r="J54" s="264"/>
      <c r="K54" s="265"/>
      <c r="L54" s="243"/>
    </row>
    <row r="55" spans="1:12" s="177" customFormat="1" ht="37.5" x14ac:dyDescent="0.35">
      <c r="A55" s="266" t="s">
        <v>311</v>
      </c>
      <c r="B55" s="118" t="s">
        <v>310</v>
      </c>
      <c r="C55" s="118" t="s">
        <v>309</v>
      </c>
      <c r="D55" s="266"/>
      <c r="E55" s="243"/>
      <c r="F55" s="243"/>
      <c r="G55" s="263"/>
      <c r="H55" s="250"/>
      <c r="I55" s="263" t="s">
        <v>676</v>
      </c>
      <c r="J55" s="264"/>
      <c r="K55" s="265"/>
      <c r="L55" s="243"/>
    </row>
    <row r="56" spans="1:12" s="177" customFormat="1" ht="37.5" x14ac:dyDescent="0.35">
      <c r="A56" s="266" t="s">
        <v>308</v>
      </c>
      <c r="B56" s="118" t="s">
        <v>307</v>
      </c>
      <c r="C56" s="118" t="s">
        <v>807</v>
      </c>
      <c r="D56" s="266"/>
      <c r="E56" s="243"/>
      <c r="F56" s="243"/>
      <c r="G56" s="263"/>
      <c r="H56" s="250"/>
      <c r="I56" s="263" t="s">
        <v>676</v>
      </c>
      <c r="J56" s="264"/>
      <c r="K56" s="265"/>
      <c r="L56" s="243"/>
    </row>
    <row r="57" spans="1:12" s="177" customFormat="1" ht="37.5" x14ac:dyDescent="0.35">
      <c r="A57" s="266" t="s">
        <v>306</v>
      </c>
      <c r="B57" s="118" t="s">
        <v>305</v>
      </c>
      <c r="C57" s="118" t="s">
        <v>304</v>
      </c>
      <c r="D57" s="266"/>
      <c r="E57" s="243"/>
      <c r="F57" s="243"/>
      <c r="G57" s="263"/>
      <c r="H57" s="250"/>
      <c r="I57" s="263" t="s">
        <v>676</v>
      </c>
      <c r="J57" s="264"/>
      <c r="K57" s="265"/>
      <c r="L57" s="243"/>
    </row>
    <row r="58" spans="1:12" s="177" customFormat="1" ht="50" x14ac:dyDescent="0.35">
      <c r="A58" s="266" t="s">
        <v>303</v>
      </c>
      <c r="B58" s="118" t="s">
        <v>302</v>
      </c>
      <c r="C58" s="118" t="s">
        <v>301</v>
      </c>
      <c r="D58" s="266"/>
      <c r="E58" s="243"/>
      <c r="F58" s="243"/>
      <c r="G58" s="263"/>
      <c r="H58" s="250"/>
      <c r="I58" s="263" t="s">
        <v>676</v>
      </c>
      <c r="J58" s="264"/>
      <c r="K58" s="265"/>
      <c r="L58" s="243"/>
    </row>
    <row r="59" spans="1:12" s="177" customFormat="1" ht="37.5" x14ac:dyDescent="0.35">
      <c r="A59" s="266" t="s">
        <v>300</v>
      </c>
      <c r="B59" s="118" t="s">
        <v>299</v>
      </c>
      <c r="C59" s="118" t="s">
        <v>298</v>
      </c>
      <c r="D59" s="266"/>
      <c r="E59" s="243"/>
      <c r="F59" s="243"/>
      <c r="G59" s="263"/>
      <c r="H59" s="250"/>
      <c r="I59" s="263" t="s">
        <v>676</v>
      </c>
      <c r="J59" s="264"/>
      <c r="K59" s="265"/>
      <c r="L59" s="243"/>
    </row>
    <row r="60" spans="1:12" s="177" customFormat="1" ht="15" customHeight="1" x14ac:dyDescent="0.35">
      <c r="A60" s="302" t="s">
        <v>813</v>
      </c>
      <c r="B60" s="303"/>
      <c r="C60" s="303"/>
      <c r="D60" s="254"/>
      <c r="E60" s="243"/>
      <c r="F60" s="243"/>
      <c r="G60" s="263"/>
      <c r="H60" s="250"/>
      <c r="I60" s="263" t="s">
        <v>676</v>
      </c>
      <c r="J60" s="264"/>
      <c r="K60" s="265"/>
      <c r="L60" s="243"/>
    </row>
    <row r="61" spans="1:12" s="177" customFormat="1" ht="62.5" x14ac:dyDescent="0.35">
      <c r="A61" s="266" t="s">
        <v>296</v>
      </c>
      <c r="B61" s="118" t="s">
        <v>295</v>
      </c>
      <c r="C61" s="261" t="s">
        <v>753</v>
      </c>
      <c r="D61" s="266"/>
      <c r="E61" s="243"/>
      <c r="F61" s="243"/>
      <c r="G61" s="263"/>
      <c r="H61" s="250"/>
      <c r="I61" s="263" t="s">
        <v>676</v>
      </c>
      <c r="J61" s="264"/>
      <c r="K61" s="265"/>
      <c r="L61" s="243"/>
    </row>
    <row r="62" spans="1:12" s="177" customFormat="1" ht="62.5" x14ac:dyDescent="0.35">
      <c r="A62" s="266" t="s">
        <v>294</v>
      </c>
      <c r="B62" s="118" t="s">
        <v>293</v>
      </c>
      <c r="C62" s="261" t="s">
        <v>754</v>
      </c>
      <c r="D62" s="266"/>
      <c r="E62" s="243"/>
      <c r="F62" s="243"/>
      <c r="G62" s="263"/>
      <c r="H62" s="250"/>
      <c r="I62" s="263" t="s">
        <v>676</v>
      </c>
      <c r="J62" s="264"/>
      <c r="K62" s="265"/>
      <c r="L62" s="243"/>
    </row>
    <row r="63" spans="1:12" s="177" customFormat="1" ht="37.5" x14ac:dyDescent="0.35">
      <c r="A63" s="266" t="s">
        <v>292</v>
      </c>
      <c r="B63" s="118" t="s">
        <v>291</v>
      </c>
      <c r="C63" s="261" t="s">
        <v>755</v>
      </c>
      <c r="D63" s="266"/>
      <c r="E63" s="243"/>
      <c r="F63" s="243"/>
      <c r="G63" s="263"/>
      <c r="H63" s="250"/>
      <c r="I63" s="263" t="s">
        <v>676</v>
      </c>
      <c r="J63" s="264"/>
      <c r="K63" s="265"/>
      <c r="L63" s="243"/>
    </row>
    <row r="64" spans="1:12" s="177" customFormat="1" ht="37.5" x14ac:dyDescent="0.35">
      <c r="A64" s="266" t="s">
        <v>290</v>
      </c>
      <c r="B64" s="118" t="s">
        <v>289</v>
      </c>
      <c r="C64" s="261" t="s">
        <v>756</v>
      </c>
      <c r="D64" s="266"/>
      <c r="E64" s="243"/>
      <c r="F64" s="243"/>
      <c r="G64" s="263"/>
      <c r="H64" s="250"/>
      <c r="I64" s="263" t="s">
        <v>676</v>
      </c>
      <c r="J64" s="264"/>
      <c r="K64" s="265"/>
      <c r="L64" s="243"/>
    </row>
    <row r="65" spans="1:12" s="177" customFormat="1" ht="37.5" x14ac:dyDescent="0.35">
      <c r="A65" s="266" t="s">
        <v>288</v>
      </c>
      <c r="B65" s="118" t="s">
        <v>287</v>
      </c>
      <c r="C65" s="261" t="s">
        <v>757</v>
      </c>
      <c r="D65" s="266"/>
      <c r="E65" s="243"/>
      <c r="F65" s="243"/>
      <c r="G65" s="263"/>
      <c r="H65" s="250"/>
      <c r="I65" s="263" t="s">
        <v>676</v>
      </c>
      <c r="J65" s="264"/>
      <c r="K65" s="265"/>
      <c r="L65" s="243"/>
    </row>
    <row r="66" spans="1:12" s="177" customFormat="1" ht="37.5" x14ac:dyDescent="0.35">
      <c r="A66" s="266" t="s">
        <v>286</v>
      </c>
      <c r="B66" s="118" t="s">
        <v>285</v>
      </c>
      <c r="C66" s="261" t="s">
        <v>758</v>
      </c>
      <c r="D66" s="266"/>
      <c r="E66" s="243"/>
      <c r="F66" s="243"/>
      <c r="G66" s="263"/>
      <c r="H66" s="250"/>
      <c r="I66" s="263" t="s">
        <v>676</v>
      </c>
      <c r="J66" s="264"/>
      <c r="K66" s="265"/>
      <c r="L66" s="243"/>
    </row>
    <row r="67" spans="1:12" s="177" customFormat="1" ht="50" x14ac:dyDescent="0.35">
      <c r="A67" s="266" t="s">
        <v>284</v>
      </c>
      <c r="B67" s="118" t="s">
        <v>283</v>
      </c>
      <c r="C67" s="261" t="s">
        <v>759</v>
      </c>
      <c r="D67" s="266"/>
      <c r="E67" s="243"/>
      <c r="F67" s="243"/>
      <c r="G67" s="263"/>
      <c r="H67" s="250"/>
      <c r="I67" s="263" t="s">
        <v>676</v>
      </c>
      <c r="J67" s="264"/>
      <c r="K67" s="265"/>
      <c r="L67" s="243"/>
    </row>
    <row r="68" spans="1:12" s="177" customFormat="1" ht="37.5" x14ac:dyDescent="0.35">
      <c r="A68" s="266" t="s">
        <v>282</v>
      </c>
      <c r="B68" s="118" t="s">
        <v>281</v>
      </c>
      <c r="C68" s="261" t="s">
        <v>760</v>
      </c>
      <c r="D68" s="266"/>
      <c r="E68" s="243"/>
      <c r="F68" s="243"/>
      <c r="G68" s="263"/>
      <c r="H68" s="250"/>
      <c r="I68" s="263" t="s">
        <v>676</v>
      </c>
      <c r="J68" s="264"/>
      <c r="K68" s="265"/>
      <c r="L68" s="243"/>
    </row>
    <row r="69" spans="1:12" s="177" customFormat="1" ht="25" x14ac:dyDescent="0.35">
      <c r="A69" s="266" t="s">
        <v>280</v>
      </c>
      <c r="B69" s="118" t="s">
        <v>279</v>
      </c>
      <c r="C69" s="261" t="s">
        <v>761</v>
      </c>
      <c r="D69" s="266"/>
      <c r="E69" s="243"/>
      <c r="F69" s="243"/>
      <c r="G69" s="263"/>
      <c r="H69" s="250"/>
      <c r="I69" s="263" t="s">
        <v>676</v>
      </c>
      <c r="J69" s="264"/>
      <c r="K69" s="265"/>
      <c r="L69" s="243"/>
    </row>
    <row r="70" spans="1:12" s="177" customFormat="1" ht="50" x14ac:dyDescent="0.35">
      <c r="A70" s="266" t="s">
        <v>278</v>
      </c>
      <c r="B70" s="118" t="s">
        <v>277</v>
      </c>
      <c r="C70" s="261" t="s">
        <v>762</v>
      </c>
      <c r="D70" s="266"/>
      <c r="E70" s="243"/>
      <c r="F70" s="243"/>
      <c r="G70" s="263"/>
      <c r="H70" s="250"/>
      <c r="I70" s="263" t="s">
        <v>676</v>
      </c>
      <c r="J70" s="264"/>
      <c r="K70" s="265"/>
      <c r="L70" s="243"/>
    </row>
    <row r="71" spans="1:12" s="177" customFormat="1" x14ac:dyDescent="0.35">
      <c r="A71" s="253"/>
      <c r="B71" s="271" t="s">
        <v>787</v>
      </c>
      <c r="C71" s="270"/>
      <c r="D71" s="270"/>
      <c r="E71" s="243"/>
      <c r="F71" s="243"/>
      <c r="G71" s="249"/>
      <c r="H71" s="250"/>
      <c r="I71" s="249" t="s">
        <v>676</v>
      </c>
      <c r="J71" s="264"/>
      <c r="K71" s="265"/>
      <c r="L71" s="243"/>
    </row>
    <row r="72" spans="1:12" s="177" customFormat="1" ht="37.5" x14ac:dyDescent="0.35">
      <c r="A72" s="266" t="s">
        <v>276</v>
      </c>
      <c r="B72" s="261" t="s">
        <v>275</v>
      </c>
      <c r="C72" s="261" t="s">
        <v>808</v>
      </c>
      <c r="D72" s="266"/>
      <c r="E72" s="243"/>
      <c r="F72" s="243"/>
      <c r="G72" s="263"/>
      <c r="H72" s="250"/>
      <c r="I72" s="263" t="s">
        <v>676</v>
      </c>
      <c r="J72" s="264"/>
      <c r="K72" s="265"/>
      <c r="L72" s="243"/>
    </row>
    <row r="73" spans="1:12" s="177" customFormat="1" ht="25" x14ac:dyDescent="0.35">
      <c r="A73" s="266" t="s">
        <v>274</v>
      </c>
      <c r="B73" s="118" t="s">
        <v>273</v>
      </c>
      <c r="C73" s="261" t="s">
        <v>272</v>
      </c>
      <c r="D73" s="266"/>
      <c r="E73" s="243"/>
      <c r="F73" s="243"/>
      <c r="G73" s="263"/>
      <c r="H73" s="250"/>
      <c r="I73" s="263" t="s">
        <v>676</v>
      </c>
      <c r="J73" s="264"/>
      <c r="K73" s="265"/>
      <c r="L73" s="243"/>
    </row>
    <row r="74" spans="1:12" s="177" customFormat="1" ht="25" x14ac:dyDescent="0.35">
      <c r="A74" s="266" t="s">
        <v>271</v>
      </c>
      <c r="B74" s="118" t="s">
        <v>270</v>
      </c>
      <c r="C74" s="261" t="s">
        <v>269</v>
      </c>
      <c r="D74" s="266"/>
      <c r="E74" s="243"/>
      <c r="F74" s="243"/>
      <c r="G74" s="263"/>
      <c r="H74" s="250"/>
      <c r="I74" s="263" t="s">
        <v>676</v>
      </c>
      <c r="J74" s="264"/>
      <c r="K74" s="265"/>
      <c r="L74" s="243"/>
    </row>
    <row r="75" spans="1:12" s="177" customFormat="1" ht="37.5" x14ac:dyDescent="0.35">
      <c r="A75" s="266" t="s">
        <v>268</v>
      </c>
      <c r="B75" s="118" t="s">
        <v>267</v>
      </c>
      <c r="C75" s="261" t="s">
        <v>690</v>
      </c>
      <c r="D75" s="266"/>
      <c r="E75" s="243"/>
      <c r="F75" s="243"/>
      <c r="G75" s="263"/>
      <c r="H75" s="250"/>
      <c r="I75" s="263" t="s">
        <v>676</v>
      </c>
      <c r="J75" s="264"/>
      <c r="K75" s="265"/>
      <c r="L75" s="243"/>
    </row>
    <row r="76" spans="1:12" s="177" customFormat="1" ht="62.5" x14ac:dyDescent="0.35">
      <c r="A76" s="266" t="s">
        <v>266</v>
      </c>
      <c r="B76" s="118" t="s">
        <v>265</v>
      </c>
      <c r="C76" s="261" t="s">
        <v>264</v>
      </c>
      <c r="D76" s="266"/>
      <c r="E76" s="243"/>
      <c r="F76" s="243"/>
      <c r="G76" s="263"/>
      <c r="H76" s="250"/>
      <c r="I76" s="263" t="s">
        <v>676</v>
      </c>
      <c r="J76" s="264"/>
      <c r="K76" s="265"/>
      <c r="L76" s="243"/>
    </row>
    <row r="77" spans="1:12" s="177" customFormat="1" ht="62.5" x14ac:dyDescent="0.35">
      <c r="A77" s="266" t="s">
        <v>263</v>
      </c>
      <c r="B77" s="118" t="s">
        <v>262</v>
      </c>
      <c r="C77" s="261" t="s">
        <v>261</v>
      </c>
      <c r="D77" s="266"/>
      <c r="E77" s="243"/>
      <c r="F77" s="243"/>
      <c r="G77" s="263"/>
      <c r="H77" s="250"/>
      <c r="I77" s="263" t="s">
        <v>676</v>
      </c>
      <c r="J77" s="264"/>
      <c r="K77" s="265"/>
      <c r="L77" s="243"/>
    </row>
    <row r="78" spans="1:12" s="177" customFormat="1" x14ac:dyDescent="0.35">
      <c r="A78" s="253"/>
      <c r="B78" s="270" t="s">
        <v>260</v>
      </c>
      <c r="C78" s="270"/>
      <c r="D78" s="270"/>
      <c r="E78" s="243"/>
      <c r="F78" s="243"/>
      <c r="G78" s="249"/>
      <c r="H78" s="250"/>
      <c r="I78" s="249" t="s">
        <v>676</v>
      </c>
      <c r="J78" s="264"/>
      <c r="K78" s="265"/>
      <c r="L78" s="243"/>
    </row>
    <row r="79" spans="1:12" s="177" customFormat="1" ht="25" x14ac:dyDescent="0.35">
      <c r="A79" s="266" t="s">
        <v>259</v>
      </c>
      <c r="B79" s="261" t="s">
        <v>258</v>
      </c>
      <c r="C79" s="261" t="s">
        <v>809</v>
      </c>
      <c r="D79" s="266"/>
      <c r="E79" s="256"/>
      <c r="F79" s="256"/>
      <c r="G79" s="257"/>
      <c r="H79" s="258"/>
      <c r="I79" s="263" t="s">
        <v>676</v>
      </c>
      <c r="J79" s="259"/>
      <c r="K79" s="260"/>
      <c r="L79" s="256"/>
    </row>
    <row r="80" spans="1:12" s="177" customFormat="1" ht="25" x14ac:dyDescent="0.35">
      <c r="A80" s="266" t="s">
        <v>257</v>
      </c>
      <c r="B80" s="261" t="s">
        <v>256</v>
      </c>
      <c r="C80" s="261" t="s">
        <v>255</v>
      </c>
      <c r="D80" s="266"/>
      <c r="E80" s="256"/>
      <c r="F80" s="256"/>
      <c r="G80" s="257"/>
      <c r="H80" s="258"/>
      <c r="I80" s="263" t="s">
        <v>676</v>
      </c>
      <c r="J80" s="259"/>
      <c r="K80" s="260"/>
      <c r="L80" s="256"/>
    </row>
    <row r="81" spans="1:12" s="177" customFormat="1" ht="50" x14ac:dyDescent="0.35">
      <c r="A81" s="266" t="s">
        <v>254</v>
      </c>
      <c r="B81" s="261" t="s">
        <v>253</v>
      </c>
      <c r="C81" s="261" t="s">
        <v>252</v>
      </c>
      <c r="D81" s="266"/>
      <c r="E81" s="256"/>
      <c r="F81" s="256"/>
      <c r="G81" s="257"/>
      <c r="H81" s="258"/>
      <c r="I81" s="263" t="s">
        <v>676</v>
      </c>
      <c r="J81" s="259"/>
      <c r="K81" s="260"/>
      <c r="L81" s="256"/>
    </row>
    <row r="82" spans="1:12" s="177" customFormat="1" ht="200" x14ac:dyDescent="0.35">
      <c r="A82" s="266" t="s">
        <v>251</v>
      </c>
      <c r="B82" s="261" t="s">
        <v>250</v>
      </c>
      <c r="C82" s="261" t="s">
        <v>763</v>
      </c>
      <c r="D82" s="266"/>
      <c r="E82" s="256"/>
      <c r="F82" s="256"/>
      <c r="G82" s="257"/>
      <c r="H82" s="258"/>
      <c r="I82" s="263" t="s">
        <v>676</v>
      </c>
      <c r="J82" s="259"/>
      <c r="K82" s="260"/>
      <c r="L82" s="256"/>
    </row>
    <row r="83" spans="1:12" s="177" customFormat="1" ht="37.5" x14ac:dyDescent="0.35">
      <c r="A83" s="266" t="s">
        <v>249</v>
      </c>
      <c r="B83" s="261" t="s">
        <v>248</v>
      </c>
      <c r="C83" s="261" t="s">
        <v>247</v>
      </c>
      <c r="D83" s="266"/>
      <c r="E83" s="256"/>
      <c r="F83" s="256"/>
      <c r="G83" s="257"/>
      <c r="H83" s="258"/>
      <c r="I83" s="263" t="s">
        <v>676</v>
      </c>
      <c r="J83" s="259"/>
      <c r="K83" s="260"/>
      <c r="L83" s="256"/>
    </row>
    <row r="84" spans="1:12" s="177" customFormat="1" x14ac:dyDescent="0.35">
      <c r="A84" s="302" t="s">
        <v>691</v>
      </c>
      <c r="B84" s="303"/>
      <c r="C84" s="303"/>
      <c r="D84" s="272"/>
      <c r="E84" s="256"/>
      <c r="F84" s="256"/>
      <c r="G84" s="257"/>
      <c r="H84" s="258"/>
      <c r="I84" s="263" t="s">
        <v>676</v>
      </c>
      <c r="J84" s="259"/>
      <c r="K84" s="260"/>
      <c r="L84" s="256"/>
    </row>
    <row r="85" spans="1:12" s="177" customFormat="1" ht="62.5" x14ac:dyDescent="0.35">
      <c r="A85" s="266" t="s">
        <v>245</v>
      </c>
      <c r="B85" s="118" t="s">
        <v>244</v>
      </c>
      <c r="C85" s="261" t="s">
        <v>764</v>
      </c>
      <c r="D85" s="266"/>
      <c r="E85" s="256"/>
      <c r="F85" s="256"/>
      <c r="G85" s="257"/>
      <c r="H85" s="258"/>
      <c r="I85" s="263" t="s">
        <v>676</v>
      </c>
      <c r="J85" s="259"/>
      <c r="K85" s="260"/>
      <c r="L85" s="256"/>
    </row>
    <row r="86" spans="1:12" s="177" customFormat="1" ht="62.5" x14ac:dyDescent="0.35">
      <c r="A86" s="266" t="s">
        <v>243</v>
      </c>
      <c r="B86" s="118" t="s">
        <v>242</v>
      </c>
      <c r="C86" s="261" t="s">
        <v>765</v>
      </c>
      <c r="D86" s="266"/>
      <c r="E86" s="256"/>
      <c r="F86" s="256"/>
      <c r="G86" s="257"/>
      <c r="H86" s="258"/>
      <c r="I86" s="263" t="s">
        <v>676</v>
      </c>
      <c r="J86" s="259"/>
      <c r="K86" s="260"/>
      <c r="L86" s="256"/>
    </row>
    <row r="87" spans="1:12" s="177" customFormat="1" ht="37.5" x14ac:dyDescent="0.35">
      <c r="A87" s="266" t="s">
        <v>241</v>
      </c>
      <c r="B87" s="118" t="s">
        <v>240</v>
      </c>
      <c r="C87" s="261" t="s">
        <v>766</v>
      </c>
      <c r="D87" s="266"/>
      <c r="E87" s="256"/>
      <c r="F87" s="256"/>
      <c r="G87" s="257"/>
      <c r="H87" s="258"/>
      <c r="I87" s="263" t="s">
        <v>676</v>
      </c>
      <c r="J87" s="259"/>
      <c r="K87" s="260"/>
      <c r="L87" s="256"/>
    </row>
    <row r="88" spans="1:12" s="177" customFormat="1" ht="37.5" x14ac:dyDescent="0.35">
      <c r="A88" s="266" t="s">
        <v>239</v>
      </c>
      <c r="B88" s="118" t="s">
        <v>238</v>
      </c>
      <c r="C88" s="261" t="s">
        <v>767</v>
      </c>
      <c r="D88" s="266"/>
      <c r="E88" s="256"/>
      <c r="F88" s="256"/>
      <c r="G88" s="257"/>
      <c r="H88" s="258"/>
      <c r="I88" s="263" t="s">
        <v>676</v>
      </c>
      <c r="J88" s="259"/>
      <c r="K88" s="260"/>
      <c r="L88" s="256"/>
    </row>
    <row r="89" spans="1:12" s="177" customFormat="1" ht="37.5" x14ac:dyDescent="0.35">
      <c r="A89" s="266" t="s">
        <v>237</v>
      </c>
      <c r="B89" s="118" t="s">
        <v>236</v>
      </c>
      <c r="C89" s="261" t="s">
        <v>768</v>
      </c>
      <c r="D89" s="266"/>
      <c r="E89" s="256"/>
      <c r="F89" s="256"/>
      <c r="G89" s="257"/>
      <c r="H89" s="258"/>
      <c r="I89" s="263" t="s">
        <v>676</v>
      </c>
      <c r="J89" s="259"/>
      <c r="K89" s="260"/>
      <c r="L89" s="256"/>
    </row>
    <row r="90" spans="1:12" s="177" customFormat="1" ht="37.5" x14ac:dyDescent="0.35">
      <c r="A90" s="266" t="s">
        <v>235</v>
      </c>
      <c r="B90" s="118" t="s">
        <v>234</v>
      </c>
      <c r="C90" s="261" t="s">
        <v>769</v>
      </c>
      <c r="D90" s="266"/>
      <c r="E90" s="256"/>
      <c r="F90" s="256"/>
      <c r="G90" s="257"/>
      <c r="H90" s="258"/>
      <c r="I90" s="263" t="s">
        <v>676</v>
      </c>
      <c r="J90" s="259"/>
      <c r="K90" s="260"/>
      <c r="L90" s="256"/>
    </row>
    <row r="91" spans="1:12" s="177" customFormat="1" ht="50" x14ac:dyDescent="0.35">
      <c r="A91" s="266" t="s">
        <v>233</v>
      </c>
      <c r="B91" s="118" t="s">
        <v>232</v>
      </c>
      <c r="C91" s="261" t="s">
        <v>770</v>
      </c>
      <c r="D91" s="266"/>
      <c r="E91" s="256"/>
      <c r="F91" s="256"/>
      <c r="G91" s="257"/>
      <c r="H91" s="258"/>
      <c r="I91" s="263" t="s">
        <v>676</v>
      </c>
      <c r="J91" s="259"/>
      <c r="K91" s="260"/>
      <c r="L91" s="256"/>
    </row>
    <row r="92" spans="1:12" s="177" customFormat="1" ht="37.5" x14ac:dyDescent="0.35">
      <c r="A92" s="266" t="s">
        <v>231</v>
      </c>
      <c r="B92" s="118" t="s">
        <v>230</v>
      </c>
      <c r="C92" s="261" t="s">
        <v>771</v>
      </c>
      <c r="D92" s="266"/>
      <c r="E92" s="256"/>
      <c r="F92" s="256"/>
      <c r="G92" s="257"/>
      <c r="H92" s="258"/>
      <c r="I92" s="263" t="s">
        <v>676</v>
      </c>
      <c r="J92" s="259"/>
      <c r="K92" s="260"/>
      <c r="L92" s="256"/>
    </row>
    <row r="93" spans="1:12" s="177" customFormat="1" ht="37.5" x14ac:dyDescent="0.35">
      <c r="A93" s="266" t="s">
        <v>229</v>
      </c>
      <c r="B93" s="118" t="s">
        <v>228</v>
      </c>
      <c r="C93" s="261" t="s">
        <v>772</v>
      </c>
      <c r="D93" s="266"/>
      <c r="E93" s="256"/>
      <c r="F93" s="256"/>
      <c r="G93" s="257"/>
      <c r="H93" s="258"/>
      <c r="I93" s="263" t="s">
        <v>676</v>
      </c>
      <c r="J93" s="259"/>
      <c r="K93" s="260"/>
      <c r="L93" s="256"/>
    </row>
    <row r="94" spans="1:12" s="177" customFormat="1" ht="50" x14ac:dyDescent="0.35">
      <c r="A94" s="266" t="s">
        <v>227</v>
      </c>
      <c r="B94" s="118" t="s">
        <v>226</v>
      </c>
      <c r="C94" s="261" t="s">
        <v>773</v>
      </c>
      <c r="D94" s="266"/>
      <c r="E94" s="256"/>
      <c r="F94" s="256"/>
      <c r="G94" s="257"/>
      <c r="H94" s="258"/>
      <c r="I94" s="263" t="s">
        <v>676</v>
      </c>
      <c r="J94" s="259"/>
      <c r="K94" s="260"/>
      <c r="L94" s="256"/>
    </row>
    <row r="95" spans="1:12" s="177" customFormat="1" x14ac:dyDescent="0.35">
      <c r="A95" s="302" t="s">
        <v>692</v>
      </c>
      <c r="B95" s="303"/>
      <c r="C95" s="303"/>
      <c r="D95" s="272"/>
      <c r="E95" s="256"/>
      <c r="F95" s="256"/>
      <c r="G95" s="257"/>
      <c r="H95" s="258"/>
      <c r="I95" s="263" t="s">
        <v>676</v>
      </c>
      <c r="J95" s="259"/>
      <c r="K95" s="260"/>
      <c r="L95" s="256"/>
    </row>
    <row r="96" spans="1:12" s="177" customFormat="1" ht="62.5" x14ac:dyDescent="0.35">
      <c r="A96" s="266" t="s">
        <v>223</v>
      </c>
      <c r="B96" s="118" t="s">
        <v>222</v>
      </c>
      <c r="C96" s="261" t="s">
        <v>792</v>
      </c>
      <c r="D96" s="266"/>
      <c r="E96" s="256"/>
      <c r="F96" s="256"/>
      <c r="G96" s="257"/>
      <c r="H96" s="258"/>
      <c r="I96" s="263" t="s">
        <v>676</v>
      </c>
      <c r="J96" s="259"/>
      <c r="K96" s="260"/>
      <c r="L96" s="256"/>
    </row>
    <row r="97" spans="1:12" s="177" customFormat="1" ht="62.5" x14ac:dyDescent="0.35">
      <c r="A97" s="266" t="s">
        <v>221</v>
      </c>
      <c r="B97" s="118" t="s">
        <v>220</v>
      </c>
      <c r="C97" s="261" t="s">
        <v>793</v>
      </c>
      <c r="D97" s="266"/>
      <c r="E97" s="256"/>
      <c r="F97" s="256"/>
      <c r="G97" s="257"/>
      <c r="H97" s="258"/>
      <c r="I97" s="263" t="s">
        <v>676</v>
      </c>
      <c r="J97" s="259"/>
      <c r="K97" s="260"/>
      <c r="L97" s="256"/>
    </row>
    <row r="98" spans="1:12" s="177" customFormat="1" ht="50" x14ac:dyDescent="0.35">
      <c r="A98" s="266" t="s">
        <v>219</v>
      </c>
      <c r="B98" s="118" t="s">
        <v>218</v>
      </c>
      <c r="C98" s="261" t="s">
        <v>794</v>
      </c>
      <c r="D98" s="266"/>
      <c r="E98" s="256"/>
      <c r="F98" s="256"/>
      <c r="G98" s="257"/>
      <c r="H98" s="258"/>
      <c r="I98" s="263" t="s">
        <v>676</v>
      </c>
      <c r="J98" s="259"/>
      <c r="K98" s="260"/>
      <c r="L98" s="256"/>
    </row>
    <row r="99" spans="1:12" s="177" customFormat="1" ht="50" x14ac:dyDescent="0.35">
      <c r="A99" s="266" t="s">
        <v>217</v>
      </c>
      <c r="B99" s="118" t="s">
        <v>216</v>
      </c>
      <c r="C99" s="261" t="s">
        <v>795</v>
      </c>
      <c r="D99" s="266"/>
      <c r="E99" s="256"/>
      <c r="F99" s="256"/>
      <c r="G99" s="257"/>
      <c r="H99" s="258"/>
      <c r="I99" s="263" t="s">
        <v>676</v>
      </c>
      <c r="J99" s="259"/>
      <c r="K99" s="260"/>
      <c r="L99" s="256"/>
    </row>
    <row r="100" spans="1:12" s="177" customFormat="1" ht="62.5" x14ac:dyDescent="0.35">
      <c r="A100" s="266" t="s">
        <v>215</v>
      </c>
      <c r="B100" s="118" t="s">
        <v>214</v>
      </c>
      <c r="C100" s="261" t="s">
        <v>213</v>
      </c>
      <c r="D100" s="266"/>
      <c r="E100" s="256"/>
      <c r="F100" s="256"/>
      <c r="G100" s="257"/>
      <c r="H100" s="258"/>
      <c r="I100" s="263" t="s">
        <v>676</v>
      </c>
      <c r="J100" s="259"/>
      <c r="K100" s="260"/>
      <c r="L100" s="256"/>
    </row>
    <row r="101" spans="1:12" s="177" customFormat="1" ht="25" x14ac:dyDescent="0.35">
      <c r="A101" s="266" t="s">
        <v>212</v>
      </c>
      <c r="B101" s="118" t="s">
        <v>211</v>
      </c>
      <c r="C101" s="261" t="s">
        <v>210</v>
      </c>
      <c r="D101" s="266"/>
      <c r="E101" s="256"/>
      <c r="F101" s="256"/>
      <c r="G101" s="257"/>
      <c r="H101" s="258"/>
      <c r="I101" s="263" t="s">
        <v>676</v>
      </c>
      <c r="J101" s="259"/>
      <c r="K101" s="260"/>
      <c r="L101" s="256"/>
    </row>
    <row r="102" spans="1:12" s="177" customFormat="1" ht="75" x14ac:dyDescent="0.35">
      <c r="A102" s="266" t="s">
        <v>209</v>
      </c>
      <c r="B102" s="118" t="s">
        <v>208</v>
      </c>
      <c r="C102" s="261" t="s">
        <v>774</v>
      </c>
      <c r="D102" s="266"/>
      <c r="E102" s="256"/>
      <c r="F102" s="256"/>
      <c r="G102" s="257"/>
      <c r="H102" s="258"/>
      <c r="I102" s="263" t="s">
        <v>676</v>
      </c>
      <c r="J102" s="259"/>
      <c r="K102" s="260"/>
      <c r="L102" s="256"/>
    </row>
    <row r="103" spans="1:12" s="177" customFormat="1" ht="37.5" x14ac:dyDescent="0.35">
      <c r="A103" s="266" t="s">
        <v>207</v>
      </c>
      <c r="B103" s="118" t="s">
        <v>206</v>
      </c>
      <c r="C103" s="261" t="s">
        <v>205</v>
      </c>
      <c r="D103" s="266"/>
      <c r="E103" s="256"/>
      <c r="F103" s="256"/>
      <c r="G103" s="257"/>
      <c r="H103" s="258"/>
      <c r="I103" s="263" t="s">
        <v>676</v>
      </c>
      <c r="J103" s="259"/>
      <c r="K103" s="260"/>
      <c r="L103" s="256"/>
    </row>
    <row r="104" spans="1:12" s="177" customFormat="1" ht="62.5" x14ac:dyDescent="0.35">
      <c r="A104" s="266" t="s">
        <v>204</v>
      </c>
      <c r="B104" s="118" t="s">
        <v>203</v>
      </c>
      <c r="C104" s="261" t="s">
        <v>202</v>
      </c>
      <c r="D104" s="266"/>
      <c r="E104" s="256"/>
      <c r="F104" s="256"/>
      <c r="G104" s="257"/>
      <c r="H104" s="258"/>
      <c r="I104" s="263" t="s">
        <v>676</v>
      </c>
      <c r="J104" s="259"/>
      <c r="K104" s="260"/>
      <c r="L104" s="256"/>
    </row>
    <row r="105" spans="1:12" s="177" customFormat="1" ht="75" x14ac:dyDescent="0.35">
      <c r="A105" s="266" t="s">
        <v>201</v>
      </c>
      <c r="B105" s="118" t="s">
        <v>200</v>
      </c>
      <c r="C105" s="261" t="s">
        <v>199</v>
      </c>
      <c r="D105" s="266"/>
      <c r="E105" s="256"/>
      <c r="F105" s="256"/>
      <c r="G105" s="257"/>
      <c r="H105" s="258"/>
      <c r="I105" s="263" t="s">
        <v>676</v>
      </c>
      <c r="J105" s="259"/>
      <c r="K105" s="260"/>
      <c r="L105" s="256"/>
    </row>
    <row r="106" spans="1:12" s="177" customFormat="1" ht="25" x14ac:dyDescent="0.35">
      <c r="A106" s="266" t="s">
        <v>198</v>
      </c>
      <c r="B106" s="118" t="s">
        <v>197</v>
      </c>
      <c r="C106" s="261" t="s">
        <v>196</v>
      </c>
      <c r="D106" s="266"/>
      <c r="E106" s="256"/>
      <c r="F106" s="256"/>
      <c r="G106" s="257"/>
      <c r="H106" s="258"/>
      <c r="I106" s="263" t="s">
        <v>676</v>
      </c>
      <c r="J106" s="259"/>
      <c r="K106" s="260"/>
      <c r="L106" s="256"/>
    </row>
    <row r="107" spans="1:12" s="177" customFormat="1" x14ac:dyDescent="0.35">
      <c r="A107" s="241" t="s">
        <v>693</v>
      </c>
      <c r="B107" s="252" t="s">
        <v>694</v>
      </c>
      <c r="C107" s="242"/>
      <c r="D107" s="242"/>
      <c r="E107" s="244"/>
      <c r="F107" s="244"/>
      <c r="G107" s="249" t="s">
        <v>676</v>
      </c>
      <c r="H107" s="250" t="s">
        <v>676</v>
      </c>
      <c r="I107" s="245"/>
      <c r="J107" s="247"/>
      <c r="K107" s="248"/>
      <c r="L107" s="244"/>
    </row>
    <row r="108" spans="1:12" s="177" customFormat="1" ht="25" x14ac:dyDescent="0.35">
      <c r="A108" s="261" t="s">
        <v>110</v>
      </c>
      <c r="B108" s="273" t="s">
        <v>109</v>
      </c>
      <c r="C108" s="273" t="s">
        <v>108</v>
      </c>
      <c r="D108" s="261"/>
      <c r="E108" s="243"/>
      <c r="F108" s="243"/>
      <c r="G108" s="263" t="s">
        <v>676</v>
      </c>
      <c r="H108" s="250"/>
      <c r="I108" s="263"/>
      <c r="J108" s="264"/>
      <c r="K108" s="265"/>
      <c r="L108" s="243"/>
    </row>
    <row r="109" spans="1:12" s="177" customFormat="1" ht="25" x14ac:dyDescent="0.35">
      <c r="A109" s="261" t="s">
        <v>107</v>
      </c>
      <c r="B109" s="261" t="s">
        <v>106</v>
      </c>
      <c r="C109" s="261" t="s">
        <v>105</v>
      </c>
      <c r="D109" s="261"/>
      <c r="E109" s="243"/>
      <c r="F109" s="243"/>
      <c r="G109" s="263" t="s">
        <v>676</v>
      </c>
      <c r="H109" s="250"/>
      <c r="I109" s="263"/>
      <c r="J109" s="264"/>
      <c r="K109" s="265"/>
      <c r="L109" s="243"/>
    </row>
    <row r="110" spans="1:12" s="177" customFormat="1" ht="37.5" x14ac:dyDescent="0.35">
      <c r="A110" s="274" t="s">
        <v>634</v>
      </c>
      <c r="B110" s="275" t="s">
        <v>814</v>
      </c>
      <c r="C110" s="276" t="s">
        <v>737</v>
      </c>
      <c r="D110" s="277"/>
      <c r="E110" s="243"/>
      <c r="F110" s="243"/>
      <c r="G110" s="249"/>
      <c r="H110" s="278" t="s">
        <v>676</v>
      </c>
      <c r="I110" s="263"/>
      <c r="J110" s="264"/>
      <c r="K110" s="265"/>
      <c r="L110" s="243"/>
    </row>
    <row r="111" spans="1:12" s="177" customFormat="1" x14ac:dyDescent="0.35">
      <c r="A111" s="241" t="s">
        <v>695</v>
      </c>
      <c r="B111" s="252" t="s">
        <v>696</v>
      </c>
      <c r="C111" s="242"/>
      <c r="D111" s="242"/>
      <c r="E111" s="244"/>
      <c r="F111" s="244"/>
      <c r="G111" s="245"/>
      <c r="H111" s="246"/>
      <c r="I111" s="245"/>
      <c r="J111" s="264" t="s">
        <v>676</v>
      </c>
      <c r="K111" s="248"/>
      <c r="L111" s="244"/>
    </row>
    <row r="112" spans="1:12" s="177" customFormat="1" ht="187.5" x14ac:dyDescent="0.35">
      <c r="A112" s="253" t="s">
        <v>632</v>
      </c>
      <c r="B112" s="254" t="s">
        <v>697</v>
      </c>
      <c r="C112" s="255" t="s">
        <v>738</v>
      </c>
      <c r="D112" s="254"/>
      <c r="E112" s="256"/>
      <c r="F112" s="256"/>
      <c r="G112" s="257"/>
      <c r="H112" s="258"/>
      <c r="I112" s="257"/>
      <c r="J112" s="259" t="s">
        <v>676</v>
      </c>
      <c r="K112" s="260"/>
      <c r="L112" s="256"/>
    </row>
    <row r="113" spans="1:12" s="177" customFormat="1" ht="26" x14ac:dyDescent="0.35">
      <c r="A113" s="241" t="s">
        <v>698</v>
      </c>
      <c r="B113" s="242" t="s">
        <v>699</v>
      </c>
      <c r="C113" s="242"/>
      <c r="D113" s="242"/>
      <c r="E113" s="244"/>
      <c r="F113" s="244"/>
      <c r="G113" s="245"/>
      <c r="H113" s="246"/>
      <c r="I113" s="245"/>
      <c r="J113" s="247"/>
      <c r="K113" s="265" t="s">
        <v>676</v>
      </c>
      <c r="L113" s="244"/>
    </row>
    <row r="114" spans="1:12" s="177" customFormat="1" ht="37.5" x14ac:dyDescent="0.35">
      <c r="A114" s="253" t="s">
        <v>700</v>
      </c>
      <c r="B114" s="254" t="s">
        <v>701</v>
      </c>
      <c r="C114" s="255" t="s">
        <v>739</v>
      </c>
      <c r="D114" s="254"/>
      <c r="E114" s="256"/>
      <c r="F114" s="256"/>
      <c r="G114" s="257"/>
      <c r="H114" s="258"/>
      <c r="I114" s="257"/>
      <c r="J114" s="259"/>
      <c r="K114" s="260" t="s">
        <v>676</v>
      </c>
      <c r="L114" s="256"/>
    </row>
    <row r="115" spans="1:12" s="177" customFormat="1" x14ac:dyDescent="0.35">
      <c r="A115" s="241" t="s">
        <v>702</v>
      </c>
      <c r="B115" s="252" t="s">
        <v>703</v>
      </c>
      <c r="C115" s="242"/>
      <c r="D115" s="242"/>
      <c r="E115" s="243" t="s">
        <v>676</v>
      </c>
      <c r="F115" s="243" t="s">
        <v>676</v>
      </c>
      <c r="G115" s="249" t="s">
        <v>676</v>
      </c>
      <c r="H115" s="250"/>
      <c r="I115" s="249"/>
      <c r="J115" s="264"/>
      <c r="K115" s="265"/>
      <c r="L115" s="243" t="s">
        <v>676</v>
      </c>
    </row>
    <row r="116" spans="1:12" s="177" customFormat="1" ht="25" x14ac:dyDescent="0.35">
      <c r="A116" s="279" t="s">
        <v>674</v>
      </c>
      <c r="B116" s="280" t="s">
        <v>704</v>
      </c>
      <c r="C116" s="281" t="s">
        <v>736</v>
      </c>
      <c r="D116" s="261"/>
      <c r="E116" s="262" t="s">
        <v>676</v>
      </c>
      <c r="F116" s="243"/>
      <c r="G116" s="249"/>
      <c r="H116" s="250"/>
      <c r="I116" s="249"/>
      <c r="J116" s="264"/>
      <c r="K116" s="265"/>
      <c r="L116" s="243"/>
    </row>
    <row r="117" spans="1:12" s="177" customFormat="1" ht="25" x14ac:dyDescent="0.35">
      <c r="A117" s="261" t="s">
        <v>645</v>
      </c>
      <c r="B117" s="261" t="s">
        <v>368</v>
      </c>
      <c r="C117" s="261" t="s">
        <v>745</v>
      </c>
      <c r="D117" s="261"/>
      <c r="E117" s="243"/>
      <c r="F117" s="262"/>
      <c r="G117" s="263" t="s">
        <v>676</v>
      </c>
      <c r="H117" s="250"/>
      <c r="I117" s="263"/>
      <c r="J117" s="264"/>
      <c r="K117" s="265"/>
      <c r="L117" s="262"/>
    </row>
    <row r="118" spans="1:12" s="177" customFormat="1" ht="68.5" customHeight="1" x14ac:dyDescent="0.35">
      <c r="A118" s="261" t="s">
        <v>646</v>
      </c>
      <c r="B118" s="261" t="s">
        <v>367</v>
      </c>
      <c r="C118" s="261" t="s">
        <v>746</v>
      </c>
      <c r="D118" s="261"/>
      <c r="E118" s="243"/>
      <c r="F118" s="262"/>
      <c r="G118" s="263" t="s">
        <v>676</v>
      </c>
      <c r="H118" s="250"/>
      <c r="I118" s="263"/>
      <c r="J118" s="264"/>
      <c r="K118" s="265"/>
      <c r="L118" s="262"/>
    </row>
    <row r="119" spans="1:12" s="177" customFormat="1" ht="43.5" customHeight="1" x14ac:dyDescent="0.35">
      <c r="A119" s="261" t="s">
        <v>647</v>
      </c>
      <c r="B119" s="261" t="s">
        <v>648</v>
      </c>
      <c r="C119" s="261" t="s">
        <v>728</v>
      </c>
      <c r="D119" s="261"/>
      <c r="E119" s="243"/>
      <c r="F119" s="262"/>
      <c r="G119" s="263" t="s">
        <v>676</v>
      </c>
      <c r="H119" s="250"/>
      <c r="I119" s="263"/>
      <c r="J119" s="264"/>
      <c r="K119" s="265"/>
      <c r="L119" s="262"/>
    </row>
    <row r="120" spans="1:12" s="177" customFormat="1" ht="30.65" customHeight="1" x14ac:dyDescent="0.35">
      <c r="A120" s="261" t="s">
        <v>644</v>
      </c>
      <c r="B120" s="261" t="s">
        <v>366</v>
      </c>
      <c r="C120" s="261" t="s">
        <v>747</v>
      </c>
      <c r="D120" s="261"/>
      <c r="E120" s="256"/>
      <c r="F120" s="262"/>
      <c r="G120" s="263" t="s">
        <v>676</v>
      </c>
      <c r="H120" s="250"/>
      <c r="I120" s="263"/>
      <c r="J120" s="264"/>
      <c r="K120" s="265"/>
      <c r="L120" s="262"/>
    </row>
    <row r="121" spans="1:12" s="177" customFormat="1" ht="29.15" customHeight="1" x14ac:dyDescent="0.35">
      <c r="A121" s="261" t="s">
        <v>375</v>
      </c>
      <c r="B121" s="273" t="s">
        <v>373</v>
      </c>
      <c r="C121" s="273" t="s">
        <v>372</v>
      </c>
      <c r="D121" s="261"/>
      <c r="E121" s="256"/>
      <c r="F121" s="262"/>
      <c r="G121" s="263"/>
      <c r="H121" s="250"/>
      <c r="I121" s="263"/>
      <c r="J121" s="264"/>
      <c r="K121" s="265"/>
      <c r="L121" s="262" t="s">
        <v>676</v>
      </c>
    </row>
    <row r="122" spans="1:12" s="177" customFormat="1" ht="29.15" customHeight="1" x14ac:dyDescent="0.35">
      <c r="A122" s="261" t="s">
        <v>374</v>
      </c>
      <c r="B122" s="273" t="s">
        <v>370</v>
      </c>
      <c r="C122" s="273" t="s">
        <v>369</v>
      </c>
      <c r="D122" s="261"/>
      <c r="E122" s="256"/>
      <c r="F122" s="262"/>
      <c r="G122" s="263"/>
      <c r="H122" s="250"/>
      <c r="I122" s="263"/>
      <c r="J122" s="264"/>
      <c r="K122" s="265"/>
      <c r="L122" s="262" t="s">
        <v>676</v>
      </c>
    </row>
    <row r="123" spans="1:12" s="177" customFormat="1" x14ac:dyDescent="0.35">
      <c r="A123" s="241" t="s">
        <v>676</v>
      </c>
      <c r="B123" s="242" t="s">
        <v>705</v>
      </c>
      <c r="C123" s="242"/>
      <c r="D123" s="242"/>
      <c r="E123" s="244"/>
      <c r="F123" s="243" t="s">
        <v>676</v>
      </c>
      <c r="G123" s="249" t="s">
        <v>676</v>
      </c>
      <c r="H123" s="250"/>
      <c r="I123" s="249" t="s">
        <v>676</v>
      </c>
      <c r="J123" s="247"/>
      <c r="K123" s="248"/>
      <c r="L123" s="244"/>
    </row>
    <row r="124" spans="1:12" s="177" customFormat="1" ht="73" customHeight="1" x14ac:dyDescent="0.35">
      <c r="A124" s="261" t="s">
        <v>80</v>
      </c>
      <c r="B124" s="261" t="s">
        <v>79</v>
      </c>
      <c r="C124" s="261" t="s">
        <v>797</v>
      </c>
      <c r="D124" s="261"/>
      <c r="E124" s="256"/>
      <c r="F124" s="256" t="s">
        <v>676</v>
      </c>
      <c r="G124" s="257"/>
      <c r="H124" s="258"/>
      <c r="I124" s="257"/>
      <c r="J124" s="259"/>
      <c r="K124" s="260"/>
      <c r="L124" s="256"/>
    </row>
    <row r="125" spans="1:12" s="177" customFormat="1" ht="30.65" customHeight="1" x14ac:dyDescent="0.35">
      <c r="A125" s="269" t="s">
        <v>78</v>
      </c>
      <c r="B125" s="261" t="s">
        <v>77</v>
      </c>
      <c r="C125" s="261" t="s">
        <v>76</v>
      </c>
      <c r="D125" s="269"/>
      <c r="E125" s="256"/>
      <c r="F125" s="256" t="s">
        <v>676</v>
      </c>
      <c r="G125" s="257"/>
      <c r="H125" s="258"/>
      <c r="I125" s="257"/>
      <c r="J125" s="259"/>
      <c r="K125" s="260"/>
      <c r="L125" s="256"/>
    </row>
    <row r="126" spans="1:12" s="177" customFormat="1" ht="31" customHeight="1" x14ac:dyDescent="0.35">
      <c r="A126" s="269" t="s">
        <v>75</v>
      </c>
      <c r="B126" s="261" t="s">
        <v>74</v>
      </c>
      <c r="C126" s="261" t="s">
        <v>798</v>
      </c>
      <c r="D126" s="269"/>
      <c r="E126" s="256"/>
      <c r="F126" s="256" t="s">
        <v>676</v>
      </c>
      <c r="G126" s="257"/>
      <c r="H126" s="258"/>
      <c r="I126" s="257"/>
      <c r="J126" s="259"/>
      <c r="K126" s="260"/>
      <c r="L126" s="256"/>
    </row>
    <row r="127" spans="1:12" s="177" customFormat="1" ht="43.5" customHeight="1" x14ac:dyDescent="0.35">
      <c r="A127" s="269" t="s">
        <v>73</v>
      </c>
      <c r="B127" s="261" t="s">
        <v>72</v>
      </c>
      <c r="C127" s="268" t="s">
        <v>799</v>
      </c>
      <c r="D127" s="269"/>
      <c r="E127" s="256"/>
      <c r="F127" s="256" t="s">
        <v>676</v>
      </c>
      <c r="G127" s="257"/>
      <c r="H127" s="258"/>
      <c r="I127" s="257"/>
      <c r="J127" s="259"/>
      <c r="K127" s="260"/>
      <c r="L127" s="256"/>
    </row>
    <row r="128" spans="1:12" s="177" customFormat="1" ht="49" customHeight="1" x14ac:dyDescent="0.35">
      <c r="A128" s="269" t="s">
        <v>71</v>
      </c>
      <c r="B128" s="261" t="s">
        <v>70</v>
      </c>
      <c r="C128" s="268" t="s">
        <v>69</v>
      </c>
      <c r="D128" s="269"/>
      <c r="E128" s="256"/>
      <c r="F128" s="256" t="s">
        <v>676</v>
      </c>
      <c r="G128" s="257"/>
      <c r="H128" s="258"/>
      <c r="I128" s="257"/>
      <c r="J128" s="259"/>
      <c r="K128" s="260"/>
      <c r="L128" s="256"/>
    </row>
    <row r="129" spans="1:12" s="177" customFormat="1" ht="42.65" customHeight="1" x14ac:dyDescent="0.35">
      <c r="A129" s="269" t="s">
        <v>68</v>
      </c>
      <c r="B129" s="261" t="s">
        <v>67</v>
      </c>
      <c r="C129" s="268" t="s">
        <v>66</v>
      </c>
      <c r="D129" s="269"/>
      <c r="E129" s="256"/>
      <c r="F129" s="256" t="s">
        <v>676</v>
      </c>
      <c r="G129" s="257"/>
      <c r="H129" s="258"/>
      <c r="I129" s="257"/>
      <c r="J129" s="259"/>
      <c r="K129" s="260"/>
      <c r="L129" s="256"/>
    </row>
    <row r="130" spans="1:12" s="177" customFormat="1" ht="31.5" customHeight="1" x14ac:dyDescent="0.35">
      <c r="A130" s="269" t="s">
        <v>65</v>
      </c>
      <c r="B130" s="261" t="s">
        <v>64</v>
      </c>
      <c r="C130" s="268" t="s">
        <v>63</v>
      </c>
      <c r="D130" s="269"/>
      <c r="E130" s="256"/>
      <c r="F130" s="256" t="s">
        <v>676</v>
      </c>
      <c r="G130" s="257"/>
      <c r="H130" s="258"/>
      <c r="I130" s="257"/>
      <c r="J130" s="259"/>
      <c r="K130" s="260"/>
      <c r="L130" s="256"/>
    </row>
    <row r="131" spans="1:12" s="177" customFormat="1" ht="45.65" customHeight="1" x14ac:dyDescent="0.35">
      <c r="A131" s="269" t="s">
        <v>62</v>
      </c>
      <c r="B131" s="261" t="s">
        <v>61</v>
      </c>
      <c r="C131" s="268" t="s">
        <v>60</v>
      </c>
      <c r="D131" s="269"/>
      <c r="E131" s="256"/>
      <c r="F131" s="256" t="s">
        <v>676</v>
      </c>
      <c r="G131" s="257"/>
      <c r="H131" s="258"/>
      <c r="I131" s="257"/>
      <c r="J131" s="259"/>
      <c r="K131" s="260"/>
      <c r="L131" s="256"/>
    </row>
    <row r="132" spans="1:12" s="177" customFormat="1" ht="26" x14ac:dyDescent="0.35">
      <c r="A132" s="269" t="s">
        <v>58</v>
      </c>
      <c r="B132" s="261" t="s">
        <v>57</v>
      </c>
      <c r="C132" s="268" t="s">
        <v>800</v>
      </c>
      <c r="D132" s="269"/>
      <c r="E132" s="256"/>
      <c r="F132" s="256" t="s">
        <v>676</v>
      </c>
      <c r="G132" s="257"/>
      <c r="H132" s="258"/>
      <c r="I132" s="257"/>
      <c r="J132" s="259"/>
      <c r="K132" s="260"/>
      <c r="L132" s="256"/>
    </row>
    <row r="133" spans="1:12" s="177" customFormat="1" ht="84.65" customHeight="1" x14ac:dyDescent="0.35">
      <c r="A133" s="269" t="s">
        <v>638</v>
      </c>
      <c r="B133" s="261" t="s">
        <v>720</v>
      </c>
      <c r="C133" s="268" t="s">
        <v>815</v>
      </c>
      <c r="D133" s="269"/>
      <c r="E133" s="256"/>
      <c r="F133" s="256" t="s">
        <v>676</v>
      </c>
      <c r="G133" s="257"/>
      <c r="H133" s="258"/>
      <c r="I133" s="257"/>
      <c r="J133" s="259"/>
      <c r="K133" s="260"/>
      <c r="L133" s="256"/>
    </row>
    <row r="134" spans="1:12" s="177" customFormat="1" ht="51" x14ac:dyDescent="0.35">
      <c r="A134" s="269" t="s">
        <v>639</v>
      </c>
      <c r="B134" s="261" t="s">
        <v>721</v>
      </c>
      <c r="C134" s="268" t="s">
        <v>801</v>
      </c>
      <c r="D134" s="269"/>
      <c r="E134" s="256"/>
      <c r="F134" s="256" t="s">
        <v>676</v>
      </c>
      <c r="G134" s="257"/>
      <c r="H134" s="258"/>
      <c r="I134" s="257"/>
      <c r="J134" s="259"/>
      <c r="K134" s="260"/>
      <c r="L134" s="256"/>
    </row>
    <row r="135" spans="1:12" s="177" customFormat="1" ht="47.5" customHeight="1" x14ac:dyDescent="0.35">
      <c r="A135" s="261" t="s">
        <v>722</v>
      </c>
      <c r="B135" s="268" t="s">
        <v>643</v>
      </c>
      <c r="C135" s="268" t="s">
        <v>819</v>
      </c>
      <c r="D135" s="269"/>
      <c r="E135" s="256"/>
      <c r="F135" s="256" t="s">
        <v>676</v>
      </c>
      <c r="G135" s="257"/>
      <c r="H135" s="258"/>
      <c r="I135" s="257"/>
      <c r="J135" s="259"/>
      <c r="K135" s="260"/>
      <c r="L135" s="256"/>
    </row>
    <row r="136" spans="1:12" s="177" customFormat="1" ht="38.5" x14ac:dyDescent="0.35">
      <c r="A136" s="261" t="s">
        <v>723</v>
      </c>
      <c r="B136" s="268" t="s">
        <v>641</v>
      </c>
      <c r="C136" s="268" t="s">
        <v>726</v>
      </c>
      <c r="D136" s="269"/>
      <c r="E136" s="256"/>
      <c r="F136" s="256" t="s">
        <v>676</v>
      </c>
      <c r="G136" s="257"/>
      <c r="H136" s="258"/>
      <c r="I136" s="257"/>
      <c r="J136" s="259"/>
      <c r="K136" s="260"/>
      <c r="L136" s="256"/>
    </row>
    <row r="137" spans="1:12" s="177" customFormat="1" ht="38.5" x14ac:dyDescent="0.35">
      <c r="A137" s="261" t="s">
        <v>725</v>
      </c>
      <c r="B137" s="266" t="s">
        <v>642</v>
      </c>
      <c r="C137" s="268" t="s">
        <v>637</v>
      </c>
      <c r="D137" s="261"/>
      <c r="E137" s="256"/>
      <c r="F137" s="256" t="s">
        <v>676</v>
      </c>
      <c r="G137" s="257"/>
      <c r="H137" s="258"/>
      <c r="I137" s="257"/>
      <c r="J137" s="259"/>
      <c r="K137" s="260"/>
      <c r="L137" s="256"/>
    </row>
    <row r="138" spans="1:12" s="177" customFormat="1" ht="38.5" x14ac:dyDescent="0.35">
      <c r="A138" s="261" t="s">
        <v>102</v>
      </c>
      <c r="B138" s="268" t="s">
        <v>101</v>
      </c>
      <c r="C138" s="268" t="s">
        <v>100</v>
      </c>
      <c r="D138" s="269"/>
      <c r="E138" s="256"/>
      <c r="F138" s="256"/>
      <c r="G138" s="257" t="s">
        <v>676</v>
      </c>
      <c r="H138" s="258"/>
      <c r="I138" s="257"/>
      <c r="J138" s="259"/>
      <c r="K138" s="260"/>
      <c r="L138" s="256"/>
    </row>
    <row r="139" spans="1:12" s="177" customFormat="1" ht="25" x14ac:dyDescent="0.35">
      <c r="A139" s="266" t="s">
        <v>192</v>
      </c>
      <c r="B139" s="261" t="s">
        <v>191</v>
      </c>
      <c r="C139" s="118" t="s">
        <v>190</v>
      </c>
      <c r="D139" s="266"/>
      <c r="E139" s="256"/>
      <c r="F139" s="256"/>
      <c r="G139" s="257"/>
      <c r="H139" s="258"/>
      <c r="I139" s="257" t="s">
        <v>676</v>
      </c>
      <c r="J139" s="259"/>
      <c r="K139" s="260"/>
      <c r="L139" s="256"/>
    </row>
    <row r="140" spans="1:12" s="177" customFormat="1" ht="25" x14ac:dyDescent="0.35">
      <c r="A140" s="266" t="s">
        <v>189</v>
      </c>
      <c r="B140" s="261" t="s">
        <v>188</v>
      </c>
      <c r="C140" s="118" t="s">
        <v>187</v>
      </c>
      <c r="D140" s="266"/>
      <c r="E140" s="256"/>
      <c r="F140" s="256"/>
      <c r="G140" s="257"/>
      <c r="H140" s="258"/>
      <c r="I140" s="257" t="s">
        <v>676</v>
      </c>
      <c r="J140" s="259"/>
      <c r="K140" s="260"/>
      <c r="L140" s="256"/>
    </row>
    <row r="141" spans="1:12" s="177" customFormat="1" ht="37.5" x14ac:dyDescent="0.35">
      <c r="A141" s="266" t="s">
        <v>186</v>
      </c>
      <c r="B141" s="261" t="s">
        <v>185</v>
      </c>
      <c r="C141" s="118" t="s">
        <v>184</v>
      </c>
      <c r="D141" s="266"/>
      <c r="E141" s="256"/>
      <c r="F141" s="256"/>
      <c r="G141" s="257"/>
      <c r="H141" s="258"/>
      <c r="I141" s="257" t="s">
        <v>676</v>
      </c>
      <c r="J141" s="259"/>
      <c r="K141" s="260"/>
      <c r="L141" s="256"/>
    </row>
    <row r="142" spans="1:12" s="177" customFormat="1" ht="25" x14ac:dyDescent="0.35">
      <c r="A142" s="266" t="s">
        <v>183</v>
      </c>
      <c r="B142" s="261" t="s">
        <v>182</v>
      </c>
      <c r="C142" s="118" t="s">
        <v>181</v>
      </c>
      <c r="D142" s="266"/>
      <c r="E142" s="256"/>
      <c r="F142" s="256"/>
      <c r="G142" s="257"/>
      <c r="H142" s="258"/>
      <c r="I142" s="257" t="s">
        <v>676</v>
      </c>
      <c r="J142" s="259"/>
      <c r="K142" s="260"/>
      <c r="L142" s="256"/>
    </row>
    <row r="143" spans="1:12" s="177" customFormat="1" ht="25" x14ac:dyDescent="0.35">
      <c r="A143" s="266" t="s">
        <v>180</v>
      </c>
      <c r="B143" s="261" t="s">
        <v>179</v>
      </c>
      <c r="C143" s="118" t="s">
        <v>178</v>
      </c>
      <c r="D143" s="266"/>
      <c r="E143" s="256"/>
      <c r="F143" s="256"/>
      <c r="G143" s="257"/>
      <c r="H143" s="258"/>
      <c r="I143" s="257" t="s">
        <v>676</v>
      </c>
      <c r="J143" s="259"/>
      <c r="K143" s="260"/>
      <c r="L143" s="256"/>
    </row>
    <row r="144" spans="1:12" s="177" customFormat="1" ht="75" x14ac:dyDescent="0.35">
      <c r="A144" s="266" t="s">
        <v>177</v>
      </c>
      <c r="B144" s="261" t="s">
        <v>176</v>
      </c>
      <c r="C144" s="118" t="s">
        <v>175</v>
      </c>
      <c r="D144" s="266"/>
      <c r="E144" s="256"/>
      <c r="F144" s="256"/>
      <c r="G144" s="257"/>
      <c r="H144" s="258"/>
      <c r="I144" s="257" t="s">
        <v>676</v>
      </c>
      <c r="J144" s="259"/>
      <c r="K144" s="260"/>
      <c r="L144" s="256"/>
    </row>
    <row r="145" spans="1:12" s="177" customFormat="1" ht="87.5" x14ac:dyDescent="0.35">
      <c r="A145" s="266" t="s">
        <v>174</v>
      </c>
      <c r="B145" s="261" t="s">
        <v>173</v>
      </c>
      <c r="C145" s="118" t="s">
        <v>810</v>
      </c>
      <c r="D145" s="266"/>
      <c r="E145" s="256"/>
      <c r="F145" s="256"/>
      <c r="G145" s="257"/>
      <c r="H145" s="258"/>
      <c r="I145" s="257" t="s">
        <v>676</v>
      </c>
      <c r="J145" s="259"/>
      <c r="K145" s="260"/>
      <c r="L145" s="256"/>
    </row>
    <row r="146" spans="1:12" s="177" customFormat="1" ht="50" x14ac:dyDescent="0.35">
      <c r="A146" s="266" t="s">
        <v>172</v>
      </c>
      <c r="B146" s="261" t="s">
        <v>171</v>
      </c>
      <c r="C146" s="118" t="s">
        <v>811</v>
      </c>
      <c r="D146" s="266"/>
      <c r="E146" s="256"/>
      <c r="F146" s="256"/>
      <c r="G146" s="257"/>
      <c r="H146" s="258"/>
      <c r="I146" s="257" t="s">
        <v>676</v>
      </c>
      <c r="J146" s="259"/>
      <c r="K146" s="260"/>
      <c r="L146" s="256"/>
    </row>
    <row r="147" spans="1:12" s="177" customFormat="1" ht="87.5" x14ac:dyDescent="0.35">
      <c r="A147" s="266" t="s">
        <v>170</v>
      </c>
      <c r="B147" s="261" t="s">
        <v>169</v>
      </c>
      <c r="C147" s="118" t="s">
        <v>775</v>
      </c>
      <c r="D147" s="266"/>
      <c r="E147" s="256"/>
      <c r="F147" s="256"/>
      <c r="G147" s="257"/>
      <c r="H147" s="258"/>
      <c r="I147" s="257" t="s">
        <v>676</v>
      </c>
      <c r="J147" s="259"/>
      <c r="K147" s="260"/>
      <c r="L147" s="256"/>
    </row>
    <row r="148" spans="1:12" s="177" customFormat="1" ht="25.5" thickBot="1" x14ac:dyDescent="0.4">
      <c r="A148" s="266" t="s">
        <v>168</v>
      </c>
      <c r="B148" s="261" t="s">
        <v>67</v>
      </c>
      <c r="C148" s="118" t="s">
        <v>167</v>
      </c>
      <c r="D148" s="266"/>
      <c r="E148" s="282"/>
      <c r="F148" s="282"/>
      <c r="G148" s="283"/>
      <c r="H148" s="284"/>
      <c r="I148" s="283" t="s">
        <v>676</v>
      </c>
      <c r="J148" s="285"/>
      <c r="K148" s="286"/>
      <c r="L148" s="282"/>
    </row>
    <row r="149" spans="1:12" s="177" customFormat="1" ht="24" customHeight="1" x14ac:dyDescent="0.35">
      <c r="A149" s="287" t="s">
        <v>706</v>
      </c>
      <c r="B149" s="287"/>
      <c r="C149" s="287"/>
      <c r="D149" s="287"/>
      <c r="E149" s="288"/>
      <c r="F149" s="288"/>
      <c r="G149" s="288"/>
      <c r="H149" s="288"/>
      <c r="I149" s="288"/>
      <c r="J149" s="288"/>
      <c r="K149" s="288"/>
      <c r="L149" s="288"/>
    </row>
    <row r="150" spans="1:12" s="177" customFormat="1" x14ac:dyDescent="0.35">
      <c r="A150" s="288" t="s">
        <v>707</v>
      </c>
      <c r="B150" s="289"/>
      <c r="C150" s="289"/>
      <c r="D150" s="289"/>
      <c r="E150" s="290"/>
      <c r="F150" s="290"/>
      <c r="G150" s="290"/>
      <c r="H150" s="290"/>
      <c r="I150" s="290"/>
      <c r="J150" s="290"/>
      <c r="K150" s="290"/>
      <c r="L150" s="290"/>
    </row>
    <row r="151" spans="1:12" s="177" customFormat="1" x14ac:dyDescent="0.35">
      <c r="A151" s="291"/>
      <c r="B151" s="289"/>
      <c r="C151" s="289"/>
      <c r="D151" s="289"/>
      <c r="E151" s="290"/>
      <c r="F151" s="290"/>
      <c r="G151" s="290"/>
      <c r="H151" s="290"/>
      <c r="I151" s="290"/>
      <c r="J151" s="290"/>
      <c r="K151" s="290"/>
      <c r="L151" s="290"/>
    </row>
    <row r="152" spans="1:12" s="177" customFormat="1" x14ac:dyDescent="0.35">
      <c r="A152" s="291"/>
      <c r="B152" s="289"/>
      <c r="C152" s="289"/>
      <c r="D152" s="289"/>
      <c r="E152" s="290"/>
      <c r="F152" s="290"/>
      <c r="G152" s="290"/>
      <c r="H152" s="290"/>
      <c r="I152" s="290"/>
      <c r="J152" s="290"/>
      <c r="K152" s="290"/>
      <c r="L152" s="290"/>
    </row>
    <row r="153" spans="1:12" s="177" customFormat="1" x14ac:dyDescent="0.35">
      <c r="A153" s="291"/>
      <c r="B153" s="289"/>
      <c r="C153" s="289"/>
      <c r="D153" s="289"/>
      <c r="E153" s="290"/>
      <c r="F153" s="290"/>
      <c r="G153" s="290"/>
      <c r="H153" s="290"/>
      <c r="I153" s="290"/>
      <c r="J153" s="290"/>
      <c r="K153" s="290"/>
      <c r="L153" s="290"/>
    </row>
    <row r="154" spans="1:12" s="177" customFormat="1" x14ac:dyDescent="0.35">
      <c r="A154" s="291"/>
      <c r="B154" s="289"/>
      <c r="C154" s="289"/>
      <c r="D154" s="289"/>
      <c r="E154" s="290"/>
      <c r="F154" s="290"/>
      <c r="G154" s="290"/>
      <c r="H154" s="290"/>
      <c r="I154" s="290"/>
      <c r="J154" s="290"/>
      <c r="K154" s="290"/>
      <c r="L154" s="290"/>
    </row>
    <row r="155" spans="1:12" s="177" customFormat="1" x14ac:dyDescent="0.35">
      <c r="A155" s="291"/>
      <c r="B155" s="289"/>
      <c r="C155" s="289"/>
      <c r="D155" s="289"/>
      <c r="E155" s="290"/>
      <c r="F155" s="290"/>
      <c r="G155" s="290"/>
      <c r="H155" s="290"/>
      <c r="I155" s="290"/>
      <c r="J155" s="290"/>
      <c r="K155" s="290"/>
      <c r="L155" s="290"/>
    </row>
    <row r="156" spans="1:12" s="177" customFormat="1" x14ac:dyDescent="0.35">
      <c r="A156" s="291"/>
      <c r="B156" s="289"/>
      <c r="C156" s="289"/>
      <c r="D156" s="289"/>
      <c r="E156" s="290"/>
      <c r="F156" s="290"/>
      <c r="G156" s="290"/>
      <c r="H156" s="290"/>
      <c r="I156" s="290"/>
      <c r="J156" s="290"/>
      <c r="K156" s="290"/>
      <c r="L156" s="290"/>
    </row>
    <row r="157" spans="1:12" s="177" customFormat="1" x14ac:dyDescent="0.35">
      <c r="A157" s="291"/>
      <c r="B157" s="289"/>
      <c r="C157" s="289"/>
      <c r="D157" s="289"/>
      <c r="E157" s="290"/>
      <c r="F157" s="290"/>
      <c r="G157" s="290"/>
      <c r="H157" s="290"/>
      <c r="I157" s="290"/>
      <c r="J157" s="290"/>
      <c r="K157" s="290"/>
      <c r="L157" s="290"/>
    </row>
    <row r="158" spans="1:12" s="177" customFormat="1" x14ac:dyDescent="0.35">
      <c r="A158" s="291"/>
      <c r="B158" s="289"/>
      <c r="C158" s="289"/>
      <c r="D158" s="289"/>
      <c r="E158" s="290"/>
      <c r="F158" s="290"/>
      <c r="G158" s="290"/>
      <c r="H158" s="290"/>
      <c r="I158" s="290"/>
      <c r="J158" s="290"/>
      <c r="K158" s="290"/>
      <c r="L158" s="290"/>
    </row>
    <row r="159" spans="1:12" s="177" customFormat="1" x14ac:dyDescent="0.35">
      <c r="A159" s="291"/>
      <c r="B159" s="289"/>
      <c r="C159" s="289"/>
      <c r="D159" s="289"/>
      <c r="E159" s="290"/>
      <c r="F159" s="290"/>
      <c r="G159" s="290"/>
      <c r="H159" s="290"/>
      <c r="I159" s="290"/>
      <c r="J159" s="290"/>
      <c r="K159" s="290"/>
      <c r="L159" s="290"/>
    </row>
    <row r="160" spans="1:12" s="177" customFormat="1" x14ac:dyDescent="0.35">
      <c r="A160" s="291"/>
      <c r="B160" s="289"/>
      <c r="C160" s="289"/>
      <c r="D160" s="289"/>
      <c r="E160" s="290"/>
      <c r="F160" s="290"/>
      <c r="G160" s="290"/>
      <c r="H160" s="290"/>
      <c r="I160" s="290"/>
      <c r="J160" s="290"/>
      <c r="K160" s="290"/>
      <c r="L160" s="290"/>
    </row>
    <row r="161" spans="1:12" s="177" customFormat="1" x14ac:dyDescent="0.35">
      <c r="A161" s="291"/>
      <c r="B161" s="289"/>
      <c r="C161" s="289"/>
      <c r="D161" s="289"/>
      <c r="E161" s="290"/>
      <c r="F161" s="290"/>
      <c r="G161" s="290"/>
      <c r="H161" s="290"/>
      <c r="I161" s="290"/>
      <c r="J161" s="290"/>
      <c r="K161" s="290"/>
      <c r="L161" s="290"/>
    </row>
    <row r="162" spans="1:12" s="177" customFormat="1" x14ac:dyDescent="0.35">
      <c r="A162" s="291"/>
      <c r="B162" s="289"/>
      <c r="C162" s="289"/>
      <c r="D162" s="289"/>
      <c r="E162" s="290"/>
      <c r="F162" s="290"/>
      <c r="G162" s="290"/>
      <c r="H162" s="290"/>
      <c r="I162" s="290"/>
      <c r="J162" s="290"/>
      <c r="K162" s="290"/>
      <c r="L162" s="290"/>
    </row>
    <row r="163" spans="1:12" s="177" customFormat="1" x14ac:dyDescent="0.35">
      <c r="A163" s="291"/>
      <c r="B163" s="289"/>
      <c r="C163" s="289"/>
      <c r="D163" s="289"/>
      <c r="E163" s="290"/>
      <c r="F163" s="290"/>
      <c r="G163" s="290"/>
      <c r="H163" s="290"/>
      <c r="I163" s="290"/>
      <c r="J163" s="290"/>
      <c r="K163" s="290"/>
      <c r="L163" s="290"/>
    </row>
    <row r="164" spans="1:12" s="177" customFormat="1" x14ac:dyDescent="0.35">
      <c r="A164" s="291"/>
      <c r="B164" s="289"/>
      <c r="C164" s="289"/>
      <c r="D164" s="289"/>
      <c r="E164" s="290"/>
      <c r="F164" s="290"/>
      <c r="G164" s="290"/>
      <c r="H164" s="290"/>
      <c r="I164" s="290"/>
      <c r="J164" s="290"/>
      <c r="K164" s="290"/>
      <c r="L164" s="290"/>
    </row>
    <row r="165" spans="1:12" s="177" customFormat="1" x14ac:dyDescent="0.35">
      <c r="A165" s="291"/>
      <c r="B165" s="289"/>
      <c r="C165" s="289"/>
      <c r="D165" s="289"/>
      <c r="E165" s="290"/>
      <c r="F165" s="290"/>
      <c r="G165" s="290"/>
      <c r="H165" s="290"/>
      <c r="I165" s="290"/>
      <c r="J165" s="290"/>
      <c r="K165" s="290"/>
      <c r="L165" s="290"/>
    </row>
    <row r="166" spans="1:12" x14ac:dyDescent="0.35">
      <c r="A166" s="115"/>
      <c r="B166" s="113"/>
      <c r="C166" s="113"/>
      <c r="D166" s="113"/>
      <c r="E166" s="114"/>
      <c r="F166" s="114"/>
      <c r="G166" s="114"/>
      <c r="H166" s="114"/>
      <c r="I166" s="114"/>
      <c r="J166" s="114"/>
      <c r="K166" s="114"/>
      <c r="L166" s="114"/>
    </row>
    <row r="167" spans="1:12" x14ac:dyDescent="0.35">
      <c r="A167" s="115"/>
      <c r="B167" s="113"/>
      <c r="C167" s="113"/>
      <c r="D167" s="113"/>
      <c r="E167" s="114"/>
      <c r="F167" s="114"/>
      <c r="G167" s="114"/>
      <c r="H167" s="114"/>
      <c r="I167" s="114"/>
      <c r="J167" s="114"/>
      <c r="K167" s="114"/>
      <c r="L167" s="114"/>
    </row>
    <row r="168" spans="1:12" x14ac:dyDescent="0.35">
      <c r="A168" s="115"/>
      <c r="B168" s="113"/>
      <c r="C168" s="113"/>
      <c r="D168" s="113"/>
      <c r="E168" s="114"/>
      <c r="F168" s="114"/>
      <c r="G168" s="114"/>
      <c r="H168" s="114"/>
      <c r="I168" s="114"/>
      <c r="J168" s="114"/>
      <c r="K168" s="114"/>
      <c r="L168" s="114"/>
    </row>
    <row r="169" spans="1:12" x14ac:dyDescent="0.35">
      <c r="A169" s="115"/>
      <c r="B169" s="113"/>
      <c r="C169" s="113"/>
      <c r="D169" s="113"/>
      <c r="E169" s="114"/>
      <c r="F169" s="114"/>
      <c r="G169" s="114"/>
      <c r="H169" s="114"/>
      <c r="I169" s="114"/>
      <c r="J169" s="114"/>
      <c r="K169" s="114"/>
      <c r="L169" s="114"/>
    </row>
    <row r="170" spans="1:12" x14ac:dyDescent="0.35">
      <c r="A170" s="115"/>
      <c r="B170" s="113"/>
      <c r="C170" s="113"/>
      <c r="D170" s="113"/>
      <c r="E170" s="114"/>
      <c r="F170" s="114"/>
      <c r="G170" s="114"/>
      <c r="H170" s="114"/>
      <c r="I170" s="114"/>
      <c r="J170" s="114"/>
      <c r="K170" s="114"/>
      <c r="L170" s="114"/>
    </row>
    <row r="171" spans="1:12" x14ac:dyDescent="0.35">
      <c r="A171" s="115"/>
      <c r="B171" s="113"/>
      <c r="C171" s="113"/>
      <c r="D171" s="113"/>
      <c r="E171" s="114"/>
      <c r="F171" s="114"/>
      <c r="G171" s="114"/>
      <c r="H171" s="114"/>
      <c r="I171" s="114"/>
      <c r="J171" s="114"/>
      <c r="K171" s="114"/>
      <c r="L171" s="114"/>
    </row>
    <row r="172" spans="1:12" x14ac:dyDescent="0.35">
      <c r="A172" s="115"/>
      <c r="B172" s="113"/>
      <c r="C172" s="113"/>
      <c r="D172" s="113"/>
      <c r="E172" s="114"/>
      <c r="F172" s="114"/>
      <c r="G172" s="114"/>
      <c r="H172" s="114"/>
      <c r="I172" s="114"/>
      <c r="J172" s="114"/>
      <c r="K172" s="114"/>
      <c r="L172" s="114"/>
    </row>
    <row r="173" spans="1:12" x14ac:dyDescent="0.35">
      <c r="A173" s="115"/>
      <c r="B173" s="113"/>
      <c r="C173" s="113"/>
      <c r="D173" s="113"/>
      <c r="E173" s="114"/>
      <c r="F173" s="114"/>
      <c r="G173" s="114"/>
      <c r="H173" s="114"/>
      <c r="I173" s="114"/>
      <c r="J173" s="114"/>
      <c r="K173" s="114"/>
      <c r="L173" s="114"/>
    </row>
    <row r="174" spans="1:12" x14ac:dyDescent="0.35">
      <c r="A174" s="115"/>
      <c r="B174" s="113"/>
      <c r="C174" s="113"/>
      <c r="D174" s="113"/>
      <c r="E174" s="114"/>
      <c r="F174" s="114"/>
      <c r="G174" s="114"/>
      <c r="H174" s="114"/>
      <c r="I174" s="114"/>
      <c r="J174" s="114"/>
      <c r="K174" s="114"/>
      <c r="L174" s="114"/>
    </row>
    <row r="175" spans="1:12" x14ac:dyDescent="0.35">
      <c r="A175" s="115"/>
      <c r="B175" s="113"/>
      <c r="C175" s="113"/>
      <c r="D175" s="113"/>
      <c r="E175" s="114"/>
      <c r="F175" s="114"/>
      <c r="G175" s="114"/>
      <c r="H175" s="114"/>
      <c r="I175" s="114"/>
      <c r="J175" s="114"/>
      <c r="K175" s="114"/>
      <c r="L175" s="114"/>
    </row>
    <row r="176" spans="1:12" x14ac:dyDescent="0.35">
      <c r="A176" s="115"/>
      <c r="B176" s="113"/>
      <c r="C176" s="113"/>
      <c r="D176" s="113"/>
      <c r="E176" s="114"/>
      <c r="F176" s="114"/>
      <c r="G176" s="114"/>
      <c r="H176" s="114"/>
      <c r="I176" s="114"/>
      <c r="J176" s="114"/>
      <c r="K176" s="114"/>
      <c r="L176" s="114"/>
    </row>
    <row r="177" spans="1:12" x14ac:dyDescent="0.35">
      <c r="A177" s="115"/>
      <c r="B177" s="113"/>
      <c r="C177" s="113"/>
      <c r="D177" s="113"/>
      <c r="E177" s="114"/>
      <c r="F177" s="114"/>
      <c r="G177" s="114"/>
      <c r="H177" s="114"/>
      <c r="I177" s="114"/>
      <c r="J177" s="114"/>
      <c r="K177" s="114"/>
      <c r="L177" s="114"/>
    </row>
    <row r="178" spans="1:12" x14ac:dyDescent="0.35">
      <c r="A178" s="115"/>
      <c r="B178" s="113"/>
      <c r="C178" s="113"/>
      <c r="D178" s="113"/>
      <c r="E178" s="114"/>
      <c r="F178" s="114"/>
      <c r="G178" s="114"/>
      <c r="H178" s="114"/>
      <c r="I178" s="114"/>
      <c r="J178" s="114"/>
      <c r="K178" s="114"/>
      <c r="L178" s="114"/>
    </row>
    <row r="179" spans="1:12" x14ac:dyDescent="0.35">
      <c r="A179" s="115"/>
      <c r="B179" s="113"/>
      <c r="C179" s="113"/>
      <c r="D179" s="113"/>
      <c r="E179" s="114"/>
      <c r="F179" s="114"/>
      <c r="G179" s="114"/>
      <c r="H179" s="114"/>
      <c r="I179" s="114"/>
      <c r="J179" s="114"/>
      <c r="K179" s="114"/>
      <c r="L179" s="114"/>
    </row>
    <row r="180" spans="1:12" x14ac:dyDescent="0.35">
      <c r="A180" s="115"/>
      <c r="B180" s="113"/>
      <c r="C180" s="113"/>
      <c r="D180" s="113"/>
      <c r="E180" s="114"/>
      <c r="F180" s="114"/>
      <c r="G180" s="114"/>
      <c r="H180" s="114"/>
      <c r="I180" s="114"/>
      <c r="J180" s="114"/>
      <c r="K180" s="114"/>
      <c r="L180" s="114"/>
    </row>
    <row r="181" spans="1:12" x14ac:dyDescent="0.35">
      <c r="A181" s="115"/>
      <c r="B181" s="113"/>
      <c r="C181" s="113"/>
      <c r="D181" s="113"/>
      <c r="E181" s="114"/>
      <c r="F181" s="114"/>
      <c r="G181" s="114"/>
      <c r="H181" s="114"/>
      <c r="I181" s="114"/>
      <c r="J181" s="114"/>
      <c r="K181" s="114"/>
      <c r="L181" s="114"/>
    </row>
    <row r="182" spans="1:12" x14ac:dyDescent="0.35">
      <c r="A182" s="115"/>
      <c r="B182" s="113"/>
      <c r="C182" s="113"/>
      <c r="D182" s="113"/>
      <c r="E182" s="114"/>
      <c r="F182" s="114"/>
      <c r="G182" s="114"/>
      <c r="H182" s="114"/>
      <c r="I182" s="114"/>
      <c r="J182" s="114"/>
      <c r="K182" s="114"/>
      <c r="L182" s="114"/>
    </row>
    <row r="183" spans="1:12" x14ac:dyDescent="0.35">
      <c r="A183" s="115"/>
      <c r="B183" s="113"/>
      <c r="C183" s="113"/>
      <c r="D183" s="113"/>
      <c r="E183" s="114"/>
      <c r="F183" s="114"/>
      <c r="G183" s="114"/>
      <c r="H183" s="114"/>
      <c r="I183" s="114"/>
      <c r="J183" s="114"/>
      <c r="K183" s="114"/>
      <c r="L183" s="114"/>
    </row>
    <row r="184" spans="1:12" x14ac:dyDescent="0.35">
      <c r="A184" s="115"/>
      <c r="B184" s="113"/>
      <c r="C184" s="113"/>
      <c r="D184" s="113"/>
      <c r="E184" s="114"/>
      <c r="F184" s="114"/>
      <c r="G184" s="114"/>
      <c r="H184" s="114"/>
      <c r="I184" s="114"/>
      <c r="J184" s="114"/>
      <c r="K184" s="114"/>
      <c r="L184" s="114"/>
    </row>
    <row r="185" spans="1:12" x14ac:dyDescent="0.35">
      <c r="A185" s="115"/>
      <c r="B185" s="113"/>
      <c r="C185" s="113"/>
      <c r="D185" s="113"/>
      <c r="E185" s="114"/>
      <c r="F185" s="114"/>
      <c r="G185" s="114"/>
      <c r="H185" s="114"/>
      <c r="I185" s="114"/>
      <c r="J185" s="114"/>
      <c r="K185" s="114"/>
      <c r="L185" s="114"/>
    </row>
    <row r="186" spans="1:12" x14ac:dyDescent="0.35">
      <c r="A186" s="115"/>
      <c r="B186" s="113"/>
      <c r="C186" s="113"/>
      <c r="D186" s="113"/>
      <c r="E186" s="114"/>
      <c r="F186" s="114"/>
      <c r="G186" s="114"/>
      <c r="H186" s="114"/>
      <c r="I186" s="114"/>
      <c r="J186" s="114"/>
      <c r="K186" s="114"/>
      <c r="L186" s="114"/>
    </row>
    <row r="187" spans="1:12" x14ac:dyDescent="0.35">
      <c r="A187" s="115"/>
      <c r="B187" s="113"/>
      <c r="C187" s="113"/>
      <c r="D187" s="113"/>
      <c r="E187" s="114"/>
      <c r="F187" s="114"/>
      <c r="G187" s="114"/>
      <c r="H187" s="114"/>
      <c r="I187" s="114"/>
      <c r="J187" s="114"/>
      <c r="K187" s="114"/>
      <c r="L187" s="114"/>
    </row>
    <row r="188" spans="1:12" x14ac:dyDescent="0.35">
      <c r="A188" s="115"/>
      <c r="B188" s="113"/>
      <c r="C188" s="113"/>
      <c r="D188" s="113"/>
      <c r="E188" s="114"/>
      <c r="F188" s="114"/>
      <c r="G188" s="114"/>
      <c r="H188" s="114"/>
      <c r="I188" s="114"/>
      <c r="J188" s="114"/>
      <c r="K188" s="114"/>
      <c r="L188" s="114"/>
    </row>
    <row r="189" spans="1:12" x14ac:dyDescent="0.35">
      <c r="A189" s="115"/>
      <c r="B189" s="113"/>
      <c r="C189" s="113"/>
      <c r="D189" s="113"/>
      <c r="E189" s="114"/>
      <c r="F189" s="114"/>
      <c r="G189" s="114"/>
      <c r="H189" s="114"/>
      <c r="I189" s="114"/>
      <c r="J189" s="114"/>
      <c r="K189" s="114"/>
      <c r="L189" s="114"/>
    </row>
    <row r="190" spans="1:12" x14ac:dyDescent="0.35">
      <c r="A190" s="115"/>
      <c r="B190" s="113"/>
      <c r="C190" s="113"/>
      <c r="D190" s="113"/>
      <c r="E190" s="114"/>
      <c r="F190" s="114"/>
      <c r="G190" s="114"/>
      <c r="H190" s="114"/>
      <c r="I190" s="114"/>
      <c r="J190" s="114"/>
      <c r="K190" s="114"/>
      <c r="L190" s="114"/>
    </row>
    <row r="191" spans="1:12" x14ac:dyDescent="0.35">
      <c r="A191" s="115"/>
      <c r="B191" s="113"/>
      <c r="C191" s="113"/>
      <c r="D191" s="113"/>
      <c r="E191" s="114"/>
      <c r="F191" s="114"/>
      <c r="G191" s="114"/>
      <c r="H191" s="114"/>
      <c r="I191" s="114"/>
      <c r="J191" s="114"/>
      <c r="K191" s="114"/>
      <c r="L191" s="114"/>
    </row>
    <row r="192" spans="1:12" x14ac:dyDescent="0.35">
      <c r="A192" s="115"/>
      <c r="B192" s="113"/>
      <c r="C192" s="113"/>
      <c r="D192" s="113"/>
      <c r="E192" s="114"/>
      <c r="F192" s="114"/>
      <c r="G192" s="114"/>
      <c r="H192" s="114"/>
      <c r="I192" s="114"/>
      <c r="J192" s="114"/>
      <c r="K192" s="114"/>
      <c r="L192" s="114"/>
    </row>
    <row r="193" spans="1:12" x14ac:dyDescent="0.35">
      <c r="A193" s="115"/>
      <c r="B193" s="113"/>
      <c r="C193" s="113"/>
      <c r="D193" s="113"/>
      <c r="E193" s="114"/>
      <c r="F193" s="114"/>
      <c r="G193" s="114"/>
      <c r="H193" s="114"/>
      <c r="I193" s="114"/>
      <c r="J193" s="114"/>
      <c r="K193" s="114"/>
      <c r="L193" s="114"/>
    </row>
    <row r="194" spans="1:12" x14ac:dyDescent="0.35">
      <c r="A194" s="115"/>
      <c r="B194" s="113"/>
      <c r="C194" s="113"/>
      <c r="D194" s="113"/>
      <c r="E194" s="114"/>
      <c r="F194" s="114"/>
      <c r="G194" s="114"/>
      <c r="H194" s="114"/>
      <c r="I194" s="114"/>
      <c r="J194" s="114"/>
      <c r="K194" s="114"/>
      <c r="L194" s="114"/>
    </row>
    <row r="195" spans="1:12" x14ac:dyDescent="0.35">
      <c r="A195" s="115"/>
      <c r="B195" s="113"/>
      <c r="C195" s="113"/>
      <c r="D195" s="113"/>
      <c r="E195" s="114"/>
      <c r="F195" s="114"/>
      <c r="G195" s="114"/>
      <c r="H195" s="114"/>
      <c r="I195" s="114"/>
      <c r="J195" s="114"/>
      <c r="K195" s="114"/>
      <c r="L195" s="114"/>
    </row>
    <row r="196" spans="1:12" x14ac:dyDescent="0.35">
      <c r="A196" s="115"/>
      <c r="B196" s="113"/>
      <c r="C196" s="113"/>
      <c r="D196" s="113"/>
      <c r="E196" s="114"/>
      <c r="F196" s="114"/>
      <c r="G196" s="114"/>
      <c r="H196" s="114"/>
      <c r="I196" s="114"/>
      <c r="J196" s="114"/>
      <c r="K196" s="114"/>
      <c r="L196" s="114"/>
    </row>
    <row r="197" spans="1:12" x14ac:dyDescent="0.35">
      <c r="A197" s="115"/>
      <c r="B197" s="113"/>
      <c r="C197" s="113"/>
      <c r="D197" s="113"/>
      <c r="E197" s="114"/>
      <c r="F197" s="114"/>
      <c r="G197" s="114"/>
      <c r="H197" s="114"/>
      <c r="I197" s="114"/>
      <c r="J197" s="114"/>
      <c r="K197" s="114"/>
      <c r="L197" s="114"/>
    </row>
    <row r="198" spans="1:12" x14ac:dyDescent="0.35">
      <c r="A198" s="115"/>
      <c r="B198" s="113"/>
      <c r="C198" s="113"/>
      <c r="D198" s="113"/>
      <c r="E198" s="114"/>
      <c r="F198" s="114"/>
      <c r="G198" s="114"/>
      <c r="H198" s="114"/>
      <c r="I198" s="114"/>
      <c r="J198" s="114"/>
      <c r="K198" s="114"/>
      <c r="L198" s="114"/>
    </row>
    <row r="199" spans="1:12" x14ac:dyDescent="0.35">
      <c r="A199" s="115"/>
      <c r="B199" s="113"/>
      <c r="C199" s="113"/>
      <c r="D199" s="113"/>
      <c r="E199" s="114"/>
      <c r="F199" s="114"/>
      <c r="G199" s="114"/>
      <c r="H199" s="114"/>
      <c r="I199" s="114"/>
      <c r="J199" s="114"/>
      <c r="K199" s="114"/>
      <c r="L199" s="114"/>
    </row>
    <row r="200" spans="1:12" x14ac:dyDescent="0.35">
      <c r="A200" s="115"/>
      <c r="B200" s="113"/>
      <c r="C200" s="113"/>
      <c r="D200" s="113"/>
      <c r="E200" s="114"/>
      <c r="F200" s="114"/>
      <c r="G200" s="114"/>
      <c r="H200" s="114"/>
      <c r="I200" s="114"/>
      <c r="J200" s="114"/>
      <c r="K200" s="114"/>
      <c r="L200" s="114"/>
    </row>
    <row r="201" spans="1:12" x14ac:dyDescent="0.35">
      <c r="A201" s="115"/>
      <c r="B201" s="113"/>
      <c r="C201" s="113"/>
      <c r="D201" s="113"/>
      <c r="E201" s="114"/>
      <c r="F201" s="114"/>
      <c r="G201" s="114"/>
      <c r="H201" s="114"/>
      <c r="I201" s="114"/>
      <c r="J201" s="114"/>
      <c r="K201" s="114"/>
      <c r="L201" s="114"/>
    </row>
    <row r="202" spans="1:12" x14ac:dyDescent="0.35">
      <c r="A202" s="115"/>
      <c r="B202" s="113"/>
      <c r="C202" s="113"/>
      <c r="D202" s="113"/>
      <c r="E202" s="114"/>
      <c r="F202" s="114"/>
      <c r="G202" s="114"/>
      <c r="H202" s="114"/>
      <c r="I202" s="114"/>
      <c r="J202" s="114"/>
      <c r="K202" s="114"/>
      <c r="L202" s="114"/>
    </row>
    <row r="203" spans="1:12" x14ac:dyDescent="0.35">
      <c r="A203" s="115"/>
      <c r="B203" s="113"/>
      <c r="C203" s="113"/>
      <c r="D203" s="113"/>
      <c r="E203" s="114"/>
      <c r="F203" s="114"/>
      <c r="G203" s="114"/>
      <c r="H203" s="114"/>
      <c r="I203" s="114"/>
      <c r="J203" s="114"/>
      <c r="K203" s="114"/>
      <c r="L203" s="114"/>
    </row>
    <row r="204" spans="1:12" x14ac:dyDescent="0.35">
      <c r="A204" s="115"/>
      <c r="B204" s="113"/>
      <c r="C204" s="113"/>
      <c r="D204" s="113"/>
      <c r="E204" s="114"/>
      <c r="F204" s="114"/>
      <c r="G204" s="114"/>
      <c r="H204" s="114"/>
      <c r="I204" s="114"/>
      <c r="J204" s="114"/>
      <c r="K204" s="114"/>
      <c r="L204" s="114"/>
    </row>
    <row r="205" spans="1:12" x14ac:dyDescent="0.35">
      <c r="A205" s="115"/>
      <c r="B205" s="113"/>
      <c r="C205" s="113"/>
      <c r="D205" s="113"/>
      <c r="E205" s="114"/>
      <c r="F205" s="114"/>
      <c r="G205" s="114"/>
      <c r="H205" s="114"/>
      <c r="I205" s="114"/>
      <c r="J205" s="114"/>
      <c r="K205" s="114"/>
      <c r="L205" s="114"/>
    </row>
    <row r="206" spans="1:12" x14ac:dyDescent="0.35">
      <c r="A206" s="115"/>
      <c r="B206" s="113"/>
      <c r="C206" s="113"/>
      <c r="D206" s="113"/>
      <c r="E206" s="114"/>
      <c r="F206" s="114"/>
      <c r="G206" s="114"/>
      <c r="H206" s="114"/>
      <c r="I206" s="114"/>
      <c r="J206" s="114"/>
      <c r="K206" s="114"/>
      <c r="L206" s="114"/>
    </row>
    <row r="207" spans="1:12" x14ac:dyDescent="0.35">
      <c r="A207" s="115"/>
      <c r="B207" s="113"/>
      <c r="C207" s="113"/>
      <c r="D207" s="113"/>
      <c r="E207" s="114"/>
      <c r="F207" s="114"/>
      <c r="G207" s="114"/>
      <c r="H207" s="114"/>
      <c r="I207" s="114"/>
      <c r="J207" s="114"/>
      <c r="K207" s="114"/>
      <c r="L207" s="114"/>
    </row>
    <row r="208" spans="1:12" x14ac:dyDescent="0.35">
      <c r="A208" s="115"/>
      <c r="B208" s="113"/>
      <c r="C208" s="113"/>
      <c r="D208" s="113"/>
      <c r="E208" s="114"/>
      <c r="F208" s="114"/>
      <c r="G208" s="114"/>
      <c r="H208" s="114"/>
      <c r="I208" s="114"/>
      <c r="J208" s="114"/>
      <c r="K208" s="114"/>
      <c r="L208" s="114"/>
    </row>
    <row r="209" spans="1:12" x14ac:dyDescent="0.35">
      <c r="A209" s="115"/>
      <c r="B209" s="113"/>
      <c r="C209" s="113"/>
      <c r="D209" s="113"/>
      <c r="E209" s="114"/>
      <c r="F209" s="114"/>
      <c r="G209" s="114"/>
      <c r="H209" s="114"/>
      <c r="I209" s="114"/>
      <c r="J209" s="114"/>
      <c r="K209" s="114"/>
      <c r="L209" s="114"/>
    </row>
    <row r="210" spans="1:12" x14ac:dyDescent="0.35">
      <c r="A210" s="115"/>
      <c r="B210" s="113"/>
      <c r="C210" s="113"/>
      <c r="D210" s="113"/>
      <c r="E210" s="114"/>
      <c r="F210" s="114"/>
      <c r="G210" s="114"/>
      <c r="H210" s="114"/>
      <c r="I210" s="114"/>
      <c r="J210" s="114"/>
      <c r="K210" s="114"/>
      <c r="L210" s="114"/>
    </row>
    <row r="211" spans="1:12" x14ac:dyDescent="0.35">
      <c r="A211" s="115"/>
      <c r="B211" s="113"/>
      <c r="C211" s="113"/>
      <c r="D211" s="113"/>
      <c r="E211" s="114"/>
      <c r="F211" s="114"/>
      <c r="G211" s="114"/>
      <c r="H211" s="114"/>
      <c r="I211" s="114"/>
      <c r="J211" s="114"/>
      <c r="K211" s="114"/>
      <c r="L211" s="114"/>
    </row>
    <row r="212" spans="1:12" x14ac:dyDescent="0.35">
      <c r="A212" s="115"/>
      <c r="B212" s="113"/>
      <c r="C212" s="113"/>
      <c r="D212" s="113"/>
      <c r="E212" s="114"/>
      <c r="F212" s="114"/>
      <c r="G212" s="114"/>
      <c r="H212" s="114"/>
      <c r="I212" s="114"/>
      <c r="J212" s="114"/>
      <c r="K212" s="114"/>
      <c r="L212" s="114"/>
    </row>
    <row r="213" spans="1:12" x14ac:dyDescent="0.35">
      <c r="A213" s="115"/>
      <c r="B213" s="113"/>
      <c r="C213" s="113"/>
      <c r="D213" s="113"/>
      <c r="E213" s="114"/>
      <c r="F213" s="114"/>
      <c r="G213" s="114"/>
      <c r="H213" s="114"/>
      <c r="I213" s="114"/>
      <c r="J213" s="114"/>
      <c r="K213" s="114"/>
      <c r="L213" s="114"/>
    </row>
    <row r="214" spans="1:12" x14ac:dyDescent="0.35">
      <c r="A214" s="115"/>
      <c r="B214" s="113"/>
      <c r="C214" s="113"/>
      <c r="D214" s="113"/>
      <c r="E214" s="114"/>
      <c r="F214" s="114"/>
      <c r="G214" s="114"/>
      <c r="H214" s="114"/>
      <c r="I214" s="114"/>
      <c r="J214" s="114"/>
      <c r="K214" s="114"/>
      <c r="L214" s="114"/>
    </row>
    <row r="215" spans="1:12" x14ac:dyDescent="0.35">
      <c r="A215" s="115"/>
      <c r="B215" s="113"/>
      <c r="C215" s="113"/>
      <c r="D215" s="113"/>
      <c r="E215" s="114"/>
      <c r="F215" s="114"/>
      <c r="G215" s="114"/>
      <c r="H215" s="114"/>
      <c r="I215" s="114"/>
      <c r="J215" s="114"/>
      <c r="K215" s="114"/>
      <c r="L215" s="114"/>
    </row>
    <row r="216" spans="1:12" x14ac:dyDescent="0.35">
      <c r="A216" s="115"/>
      <c r="B216" s="113"/>
      <c r="C216" s="113"/>
      <c r="D216" s="113"/>
      <c r="E216" s="114"/>
      <c r="F216" s="114"/>
      <c r="G216" s="114"/>
      <c r="H216" s="114"/>
      <c r="I216" s="114"/>
      <c r="J216" s="114"/>
      <c r="K216" s="114"/>
      <c r="L216" s="114"/>
    </row>
    <row r="217" spans="1:12" x14ac:dyDescent="0.35">
      <c r="A217" s="115"/>
      <c r="B217" s="113"/>
      <c r="C217" s="113"/>
      <c r="D217" s="113"/>
      <c r="E217" s="114"/>
      <c r="F217" s="114"/>
      <c r="G217" s="114"/>
      <c r="H217" s="114"/>
      <c r="I217" s="114"/>
      <c r="J217" s="114"/>
      <c r="K217" s="114"/>
      <c r="L217" s="114"/>
    </row>
    <row r="218" spans="1:12" x14ac:dyDescent="0.35">
      <c r="A218" s="115"/>
      <c r="B218" s="113"/>
      <c r="C218" s="113"/>
      <c r="D218" s="113"/>
      <c r="E218" s="114"/>
      <c r="F218" s="114"/>
      <c r="G218" s="114"/>
      <c r="H218" s="114"/>
      <c r="I218" s="114"/>
      <c r="J218" s="114"/>
      <c r="K218" s="114"/>
      <c r="L218" s="114"/>
    </row>
    <row r="219" spans="1:12" x14ac:dyDescent="0.35">
      <c r="A219" s="115"/>
      <c r="B219" s="113"/>
      <c r="C219" s="113"/>
      <c r="D219" s="113"/>
      <c r="E219" s="114"/>
      <c r="F219" s="114"/>
      <c r="G219" s="114"/>
      <c r="H219" s="114"/>
      <c r="I219" s="114"/>
      <c r="J219" s="114"/>
      <c r="K219" s="114"/>
      <c r="L219" s="114"/>
    </row>
    <row r="220" spans="1:12" x14ac:dyDescent="0.35">
      <c r="A220" s="115"/>
      <c r="B220" s="113"/>
      <c r="C220" s="113"/>
      <c r="D220" s="113"/>
      <c r="E220" s="114"/>
      <c r="F220" s="114"/>
      <c r="G220" s="114"/>
      <c r="H220" s="114"/>
      <c r="I220" s="114"/>
      <c r="J220" s="114"/>
      <c r="K220" s="114"/>
      <c r="L220" s="114"/>
    </row>
    <row r="221" spans="1:12" x14ac:dyDescent="0.35">
      <c r="A221" s="115"/>
      <c r="B221" s="113"/>
      <c r="C221" s="113"/>
      <c r="D221" s="113"/>
      <c r="E221" s="114"/>
      <c r="F221" s="114"/>
      <c r="G221" s="114"/>
      <c r="H221" s="114"/>
      <c r="I221" s="114"/>
      <c r="J221" s="114"/>
      <c r="K221" s="114"/>
      <c r="L221" s="114"/>
    </row>
    <row r="222" spans="1:12" x14ac:dyDescent="0.35">
      <c r="A222" s="115"/>
      <c r="B222" s="113"/>
      <c r="C222" s="113"/>
      <c r="D222" s="113"/>
      <c r="E222" s="114"/>
      <c r="F222" s="114"/>
      <c r="G222" s="114"/>
      <c r="H222" s="114"/>
      <c r="I222" s="114"/>
      <c r="J222" s="114"/>
      <c r="K222" s="114"/>
      <c r="L222" s="114"/>
    </row>
    <row r="223" spans="1:12" x14ac:dyDescent="0.35">
      <c r="A223" s="115"/>
      <c r="B223" s="113"/>
      <c r="C223" s="113"/>
      <c r="D223" s="113"/>
      <c r="E223" s="114"/>
      <c r="F223" s="114"/>
      <c r="G223" s="114"/>
      <c r="H223" s="114"/>
      <c r="I223" s="114"/>
      <c r="J223" s="114"/>
      <c r="K223" s="114"/>
      <c r="L223" s="114"/>
    </row>
    <row r="224" spans="1:12" x14ac:dyDescent="0.35">
      <c r="A224" s="115"/>
      <c r="B224" s="113"/>
      <c r="C224" s="113"/>
      <c r="D224" s="113"/>
      <c r="E224" s="114"/>
      <c r="F224" s="114"/>
      <c r="G224" s="114"/>
      <c r="H224" s="114"/>
      <c r="I224" s="114"/>
      <c r="J224" s="114"/>
      <c r="K224" s="114"/>
      <c r="L224" s="114"/>
    </row>
    <row r="225" spans="1:12" x14ac:dyDescent="0.35">
      <c r="A225" s="115"/>
      <c r="B225" s="113"/>
      <c r="C225" s="113"/>
      <c r="D225" s="113"/>
      <c r="E225" s="114"/>
      <c r="F225" s="114"/>
      <c r="G225" s="114"/>
      <c r="H225" s="114"/>
      <c r="I225" s="114"/>
      <c r="J225" s="114"/>
      <c r="K225" s="114"/>
      <c r="L225" s="114"/>
    </row>
    <row r="226" spans="1:12" x14ac:dyDescent="0.35">
      <c r="A226" s="115"/>
      <c r="B226" s="113"/>
      <c r="C226" s="113"/>
      <c r="D226" s="113"/>
      <c r="E226" s="114"/>
      <c r="F226" s="114"/>
      <c r="G226" s="114"/>
      <c r="H226" s="114"/>
      <c r="I226" s="114"/>
      <c r="J226" s="114"/>
      <c r="K226" s="114"/>
      <c r="L226" s="114"/>
    </row>
  </sheetData>
  <mergeCells count="1">
    <mergeCell ref="J4:K4"/>
  </mergeCells>
  <pageMargins left="0.7" right="0.7" top="0.75" bottom="0.75" header="0.3" footer="0.3"/>
  <pageSetup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1">
    <tabColor theme="2" tint="-9.9978637043366805E-2"/>
  </sheetPr>
  <dimension ref="A1:AX56"/>
  <sheetViews>
    <sheetView zoomScale="85" zoomScaleNormal="85" workbookViewId="0">
      <pane xSplit="1" ySplit="5" topLeftCell="Q6" activePane="bottomRight" state="frozen"/>
      <selection pane="topRight" activeCell="B1" sqref="B1"/>
      <selection pane="bottomLeft" activeCell="A6" sqref="A6"/>
      <selection pane="bottomRight" activeCell="W11" sqref="W11"/>
    </sheetView>
  </sheetViews>
  <sheetFormatPr defaultColWidth="9.26953125" defaultRowHeight="14.5" x14ac:dyDescent="0.35"/>
  <cols>
    <col min="1" max="1" width="11.7265625" style="60" bestFit="1" customWidth="1"/>
    <col min="2" max="2" width="25.54296875" style="59" customWidth="1"/>
    <col min="3" max="3" width="20.453125" style="59" customWidth="1"/>
    <col min="4" max="4" width="14.7265625" style="59" customWidth="1"/>
    <col min="5" max="5" width="21.54296875" style="57" customWidth="1"/>
    <col min="6" max="6" width="23" style="57" customWidth="1"/>
    <col min="7" max="8" width="29.7265625" style="57" customWidth="1"/>
    <col min="9" max="9" width="19" style="59" customWidth="1"/>
    <col min="10" max="11" width="25.54296875" style="59" customWidth="1"/>
    <col min="12" max="13" width="21.7265625" style="59" customWidth="1"/>
    <col min="14" max="15" width="19" style="59" customWidth="1"/>
    <col min="16" max="16" width="21.7265625" style="59" customWidth="1"/>
    <col min="17" max="17" width="21.453125" style="57" customWidth="1"/>
    <col min="18" max="18" width="19" style="57" customWidth="1"/>
    <col min="19" max="19" width="19.7265625" style="57" customWidth="1"/>
    <col min="20" max="20" width="18.26953125" style="57" customWidth="1"/>
    <col min="21" max="21" width="19" style="57" customWidth="1"/>
    <col min="22" max="22" width="19" style="59" customWidth="1"/>
    <col min="23" max="23" width="21.81640625" style="59" customWidth="1"/>
    <col min="24" max="25" width="30.453125" style="57" customWidth="1"/>
    <col min="26" max="26" width="32.26953125" style="57" customWidth="1"/>
    <col min="27" max="27" width="19" style="57" customWidth="1"/>
    <col min="28" max="28" width="19.54296875" style="57" customWidth="1"/>
    <col min="29" max="29" width="18.54296875" style="57" customWidth="1"/>
    <col min="30" max="30" width="15.26953125" style="57" customWidth="1"/>
    <col min="31" max="32" width="20" style="57" customWidth="1"/>
    <col min="33" max="33" width="17.26953125" style="57" customWidth="1"/>
    <col min="34" max="34" width="17.7265625" style="57" customWidth="1"/>
    <col min="35" max="35" width="20.453125" style="57" customWidth="1"/>
    <col min="36" max="36" width="23" style="57" customWidth="1"/>
    <col min="37" max="37" width="25" style="57" customWidth="1"/>
    <col min="38" max="38" width="4" style="2" customWidth="1"/>
    <col min="39" max="39" width="30.54296875" style="58" customWidth="1"/>
    <col min="40" max="50" width="12.26953125" style="57" customWidth="1"/>
    <col min="51" max="16384" width="9.26953125" style="1"/>
  </cols>
  <sheetData>
    <row r="1" spans="1:50" x14ac:dyDescent="0.35">
      <c r="A1" s="90" t="s">
        <v>636</v>
      </c>
      <c r="B1" s="1"/>
      <c r="C1" s="1"/>
      <c r="D1" s="1"/>
      <c r="E1" s="2"/>
      <c r="F1" s="2"/>
      <c r="G1" s="2"/>
      <c r="H1" s="2"/>
      <c r="I1" s="1"/>
      <c r="J1" s="1"/>
      <c r="K1" s="1"/>
      <c r="L1" s="1"/>
      <c r="M1" s="1"/>
      <c r="N1" s="1"/>
      <c r="O1" s="1"/>
      <c r="P1" s="1"/>
      <c r="Q1" s="2"/>
      <c r="R1" s="2"/>
      <c r="S1" s="2"/>
      <c r="T1" s="2"/>
      <c r="U1" s="2"/>
      <c r="V1" s="1"/>
      <c r="W1" s="1"/>
      <c r="X1" s="2"/>
      <c r="Y1" s="2"/>
      <c r="Z1" s="2"/>
      <c r="AA1" s="2"/>
      <c r="AB1" s="2"/>
      <c r="AC1" s="2"/>
      <c r="AD1" s="2"/>
      <c r="AE1" s="2"/>
      <c r="AF1" s="2"/>
      <c r="AG1" s="2"/>
      <c r="AH1" s="2"/>
      <c r="AI1" s="2"/>
      <c r="AJ1" s="2"/>
      <c r="AK1" s="2"/>
      <c r="AM1" s="89"/>
      <c r="AN1" s="2"/>
      <c r="AO1" s="2"/>
      <c r="AP1" s="2"/>
      <c r="AQ1" s="2"/>
      <c r="AR1" s="2"/>
      <c r="AS1" s="2"/>
      <c r="AT1" s="2"/>
      <c r="AU1" s="2"/>
      <c r="AV1" s="2"/>
      <c r="AW1" s="2"/>
      <c r="AX1" s="2"/>
    </row>
    <row r="2" spans="1:50" s="83" customFormat="1" ht="15" customHeight="1" x14ac:dyDescent="0.35">
      <c r="A2" s="88" t="s">
        <v>97</v>
      </c>
      <c r="C2" s="83" t="s">
        <v>88</v>
      </c>
      <c r="D2" s="83" t="s">
        <v>85</v>
      </c>
      <c r="E2" s="84" t="s">
        <v>78</v>
      </c>
      <c r="F2" s="84" t="s">
        <v>65</v>
      </c>
      <c r="G2" s="84" t="s">
        <v>62</v>
      </c>
      <c r="H2" s="84" t="s">
        <v>719</v>
      </c>
      <c r="I2" s="84" t="s">
        <v>722</v>
      </c>
      <c r="J2" s="83" t="s">
        <v>149</v>
      </c>
      <c r="K2" s="83" t="s">
        <v>635</v>
      </c>
      <c r="L2" s="83" t="s">
        <v>140</v>
      </c>
      <c r="M2" s="83" t="s">
        <v>138</v>
      </c>
      <c r="N2" s="83" t="s">
        <v>724</v>
      </c>
      <c r="O2" s="83" t="s">
        <v>102</v>
      </c>
      <c r="P2" s="83" t="s">
        <v>634</v>
      </c>
      <c r="Q2" s="84" t="s">
        <v>634</v>
      </c>
      <c r="R2" s="84" t="s">
        <v>634</v>
      </c>
      <c r="S2" s="84" t="s">
        <v>634</v>
      </c>
      <c r="T2" s="84" t="s">
        <v>634</v>
      </c>
      <c r="U2" s="84" t="s">
        <v>634</v>
      </c>
      <c r="V2" s="84" t="s">
        <v>634</v>
      </c>
      <c r="W2" s="84" t="s">
        <v>820</v>
      </c>
      <c r="X2" s="87" t="s">
        <v>195</v>
      </c>
      <c r="Y2" s="87" t="s">
        <v>193</v>
      </c>
      <c r="Z2" s="87" t="s">
        <v>177</v>
      </c>
      <c r="AA2" s="87" t="s">
        <v>168</v>
      </c>
      <c r="AB2" s="87" t="s">
        <v>633</v>
      </c>
      <c r="AC2" s="84" t="s">
        <v>632</v>
      </c>
      <c r="AD2" s="84" t="s">
        <v>632</v>
      </c>
      <c r="AE2" s="84" t="s">
        <v>632</v>
      </c>
      <c r="AF2" s="84" t="s">
        <v>631</v>
      </c>
      <c r="AG2" s="84" t="s">
        <v>631</v>
      </c>
      <c r="AH2" s="84" t="s">
        <v>631</v>
      </c>
      <c r="AI2" s="84" t="s">
        <v>631</v>
      </c>
      <c r="AJ2" s="84" t="s">
        <v>374</v>
      </c>
      <c r="AK2" s="84" t="s">
        <v>371</v>
      </c>
      <c r="AL2" s="86"/>
      <c r="AM2" s="85"/>
      <c r="AN2" s="84"/>
      <c r="AO2" s="84"/>
      <c r="AP2" s="84"/>
      <c r="AQ2" s="84"/>
      <c r="AR2" s="84"/>
      <c r="AS2" s="84"/>
      <c r="AT2" s="84"/>
      <c r="AU2" s="84"/>
      <c r="AV2" s="84"/>
      <c r="AW2" s="84"/>
      <c r="AX2" s="84"/>
    </row>
    <row r="3" spans="1:50" s="76" customFormat="1" ht="84" x14ac:dyDescent="0.35">
      <c r="A3" s="82" t="s">
        <v>96</v>
      </c>
      <c r="B3" s="81" t="s">
        <v>630</v>
      </c>
      <c r="C3" s="81" t="s">
        <v>87</v>
      </c>
      <c r="D3" s="81" t="s">
        <v>84</v>
      </c>
      <c r="E3" s="81" t="s">
        <v>77</v>
      </c>
      <c r="F3" s="81" t="s">
        <v>64</v>
      </c>
      <c r="G3" s="81" t="s">
        <v>61</v>
      </c>
      <c r="H3" s="81" t="s">
        <v>640</v>
      </c>
      <c r="I3" s="81" t="s">
        <v>99</v>
      </c>
      <c r="J3" s="81" t="s">
        <v>148</v>
      </c>
      <c r="K3" s="81" t="s">
        <v>629</v>
      </c>
      <c r="L3" s="81" t="s">
        <v>139</v>
      </c>
      <c r="M3" s="81" t="s">
        <v>137</v>
      </c>
      <c r="N3" s="81" t="s">
        <v>103</v>
      </c>
      <c r="O3" s="81" t="s">
        <v>101</v>
      </c>
      <c r="P3" s="81" t="s">
        <v>165</v>
      </c>
      <c r="Q3" s="81" t="s">
        <v>628</v>
      </c>
      <c r="R3" s="82" t="s">
        <v>162</v>
      </c>
      <c r="S3" s="82" t="s">
        <v>161</v>
      </c>
      <c r="T3" s="82" t="s">
        <v>160</v>
      </c>
      <c r="U3" s="82" t="s">
        <v>159</v>
      </c>
      <c r="V3" s="81" t="s">
        <v>158</v>
      </c>
      <c r="W3" s="77" t="s">
        <v>821</v>
      </c>
      <c r="X3" s="81" t="s">
        <v>194</v>
      </c>
      <c r="Y3" s="81" t="s">
        <v>104</v>
      </c>
      <c r="Z3" s="81" t="s">
        <v>176</v>
      </c>
      <c r="AA3" s="81" t="s">
        <v>67</v>
      </c>
      <c r="AB3" s="81" t="s">
        <v>627</v>
      </c>
      <c r="AC3" s="81" t="s">
        <v>353</v>
      </c>
      <c r="AD3" s="81" t="s">
        <v>350</v>
      </c>
      <c r="AE3" s="82" t="s">
        <v>348</v>
      </c>
      <c r="AF3" s="81" t="s">
        <v>353</v>
      </c>
      <c r="AG3" s="81" t="s">
        <v>364</v>
      </c>
      <c r="AH3" s="81" t="s">
        <v>363</v>
      </c>
      <c r="AI3" s="81" t="s">
        <v>356</v>
      </c>
      <c r="AJ3" s="80" t="s">
        <v>373</v>
      </c>
      <c r="AK3" s="80" t="s">
        <v>370</v>
      </c>
      <c r="AL3" s="79"/>
      <c r="AM3" s="78" t="s">
        <v>626</v>
      </c>
      <c r="AN3" s="77"/>
      <c r="AO3" s="77"/>
      <c r="AP3" s="77"/>
      <c r="AQ3" s="77"/>
      <c r="AR3" s="77"/>
      <c r="AS3" s="77"/>
      <c r="AT3" s="77"/>
      <c r="AU3" s="77"/>
      <c r="AV3" s="77"/>
      <c r="AW3" s="77"/>
      <c r="AX3" s="77"/>
    </row>
    <row r="4" spans="1:50" s="59" customFormat="1" x14ac:dyDescent="0.35">
      <c r="A4" s="59" t="s">
        <v>625</v>
      </c>
      <c r="B4" s="65" t="s">
        <v>620</v>
      </c>
      <c r="C4" s="65" t="s">
        <v>620</v>
      </c>
      <c r="D4" s="65" t="s">
        <v>620</v>
      </c>
      <c r="E4" s="57" t="s">
        <v>620</v>
      </c>
      <c r="F4" s="57" t="s">
        <v>620</v>
      </c>
      <c r="G4" s="57" t="s">
        <v>620</v>
      </c>
      <c r="H4" s="57" t="s">
        <v>620</v>
      </c>
      <c r="I4" s="59" t="s">
        <v>624</v>
      </c>
      <c r="J4" s="65" t="s">
        <v>623</v>
      </c>
      <c r="K4" s="59" t="s">
        <v>624</v>
      </c>
      <c r="L4" s="59" t="s">
        <v>624</v>
      </c>
      <c r="M4" s="59" t="s">
        <v>624</v>
      </c>
      <c r="N4" s="59" t="s">
        <v>624</v>
      </c>
      <c r="O4" s="59" t="s">
        <v>624</v>
      </c>
      <c r="P4" s="59" t="s">
        <v>623</v>
      </c>
      <c r="Q4" s="59" t="s">
        <v>623</v>
      </c>
      <c r="R4" s="59" t="s">
        <v>623</v>
      </c>
      <c r="S4" s="59" t="s">
        <v>623</v>
      </c>
      <c r="T4" s="59" t="s">
        <v>623</v>
      </c>
      <c r="U4" s="59" t="s">
        <v>623</v>
      </c>
      <c r="V4" s="59" t="s">
        <v>623</v>
      </c>
      <c r="W4" s="59" t="s">
        <v>619</v>
      </c>
      <c r="X4" s="57" t="s">
        <v>619</v>
      </c>
      <c r="Y4" s="57" t="s">
        <v>622</v>
      </c>
      <c r="Z4" s="57" t="s">
        <v>619</v>
      </c>
      <c r="AA4" s="57" t="s">
        <v>619</v>
      </c>
      <c r="AB4" s="57" t="s">
        <v>622</v>
      </c>
      <c r="AC4" s="57" t="s">
        <v>621</v>
      </c>
      <c r="AD4" s="57" t="s">
        <v>619</v>
      </c>
      <c r="AE4" s="57" t="s">
        <v>619</v>
      </c>
      <c r="AF4" s="57" t="s">
        <v>619</v>
      </c>
      <c r="AG4" s="57" t="s">
        <v>619</v>
      </c>
      <c r="AH4" s="57" t="s">
        <v>619</v>
      </c>
      <c r="AI4" s="57" t="s">
        <v>619</v>
      </c>
      <c r="AJ4" s="57" t="s">
        <v>620</v>
      </c>
      <c r="AK4" s="57" t="s">
        <v>620</v>
      </c>
      <c r="AL4" s="2"/>
      <c r="AM4" s="64" t="s">
        <v>619</v>
      </c>
      <c r="AN4" s="57"/>
      <c r="AO4" s="57"/>
      <c r="AP4" s="57"/>
      <c r="AQ4" s="57"/>
      <c r="AR4" s="57"/>
      <c r="AS4" s="57"/>
      <c r="AT4" s="57"/>
      <c r="AU4" s="57"/>
      <c r="AV4" s="57"/>
      <c r="AW4" s="57"/>
      <c r="AX4" s="57"/>
    </row>
    <row r="5" spans="1:50" s="59" customFormat="1" x14ac:dyDescent="0.35">
      <c r="A5" s="74" t="s">
        <v>618</v>
      </c>
      <c r="B5" s="74" t="s">
        <v>617</v>
      </c>
      <c r="C5" s="74" t="s">
        <v>616</v>
      </c>
      <c r="D5" s="74" t="s">
        <v>617</v>
      </c>
      <c r="E5" s="73" t="s">
        <v>617</v>
      </c>
      <c r="F5" s="73" t="s">
        <v>617</v>
      </c>
      <c r="G5" s="73" t="s">
        <v>617</v>
      </c>
      <c r="H5" s="73" t="s">
        <v>617</v>
      </c>
      <c r="I5" s="74" t="s">
        <v>617</v>
      </c>
      <c r="J5" s="74" t="s">
        <v>617</v>
      </c>
      <c r="K5" s="74" t="s">
        <v>616</v>
      </c>
      <c r="L5" s="74" t="s">
        <v>616</v>
      </c>
      <c r="M5" s="74" t="s">
        <v>616</v>
      </c>
      <c r="N5" s="74" t="s">
        <v>617</v>
      </c>
      <c r="O5" s="74" t="s">
        <v>617</v>
      </c>
      <c r="P5" s="74" t="s">
        <v>617</v>
      </c>
      <c r="Q5" s="73" t="s">
        <v>617</v>
      </c>
      <c r="R5" s="75" t="s">
        <v>617</v>
      </c>
      <c r="S5" s="75" t="s">
        <v>617</v>
      </c>
      <c r="T5" s="75" t="s">
        <v>617</v>
      </c>
      <c r="U5" s="75" t="s">
        <v>616</v>
      </c>
      <c r="V5" s="75" t="s">
        <v>617</v>
      </c>
      <c r="W5" s="75" t="s">
        <v>617</v>
      </c>
      <c r="X5" s="73" t="s">
        <v>617</v>
      </c>
      <c r="Y5" s="74" t="s">
        <v>616</v>
      </c>
      <c r="Z5" s="73" t="s">
        <v>617</v>
      </c>
      <c r="AA5" s="73" t="s">
        <v>617</v>
      </c>
      <c r="AB5" s="73" t="s">
        <v>617</v>
      </c>
      <c r="AC5" s="73" t="s">
        <v>617</v>
      </c>
      <c r="AD5" s="73" t="s">
        <v>617</v>
      </c>
      <c r="AE5" s="73" t="s">
        <v>617</v>
      </c>
      <c r="AF5" s="73" t="s">
        <v>617</v>
      </c>
      <c r="AG5" s="73" t="s">
        <v>617</v>
      </c>
      <c r="AH5" s="73" t="s">
        <v>616</v>
      </c>
      <c r="AI5" s="73" t="s">
        <v>617</v>
      </c>
      <c r="AJ5" s="73" t="s">
        <v>616</v>
      </c>
      <c r="AK5" s="73" t="s">
        <v>616</v>
      </c>
      <c r="AL5" s="18"/>
      <c r="AM5" s="64" t="s">
        <v>616</v>
      </c>
      <c r="AN5" s="57"/>
      <c r="AO5" s="57"/>
      <c r="AP5" s="57"/>
      <c r="AQ5" s="57"/>
      <c r="AR5" s="57"/>
      <c r="AS5" s="57"/>
      <c r="AT5" s="57"/>
      <c r="AU5" s="57"/>
      <c r="AV5" s="57"/>
      <c r="AW5" s="57"/>
      <c r="AX5" s="57"/>
    </row>
    <row r="6" spans="1:50" s="15" customFormat="1" ht="42.5" x14ac:dyDescent="0.35">
      <c r="A6" s="72"/>
      <c r="B6" s="71" t="s">
        <v>615</v>
      </c>
      <c r="C6" s="66" t="s">
        <v>614</v>
      </c>
      <c r="D6" s="69" t="s">
        <v>593</v>
      </c>
      <c r="E6" s="66" t="s">
        <v>613</v>
      </c>
      <c r="F6" s="66" t="s">
        <v>593</v>
      </c>
      <c r="G6" s="66" t="s">
        <v>593</v>
      </c>
      <c r="H6" s="66" t="s">
        <v>593</v>
      </c>
      <c r="I6" s="69" t="s">
        <v>593</v>
      </c>
      <c r="J6" s="70" t="s">
        <v>612</v>
      </c>
      <c r="K6" s="70" t="s">
        <v>611</v>
      </c>
      <c r="L6" s="69" t="s">
        <v>610</v>
      </c>
      <c r="M6" s="66" t="s">
        <v>609</v>
      </c>
      <c r="N6" s="69" t="s">
        <v>593</v>
      </c>
      <c r="O6" s="69" t="s">
        <v>593</v>
      </c>
      <c r="P6" s="69" t="s">
        <v>608</v>
      </c>
      <c r="Q6" s="66" t="s">
        <v>601</v>
      </c>
      <c r="R6" s="66" t="s">
        <v>607</v>
      </c>
      <c r="S6" s="66" t="s">
        <v>606</v>
      </c>
      <c r="T6" s="66" t="s">
        <v>605</v>
      </c>
      <c r="U6" s="66" t="s">
        <v>604</v>
      </c>
      <c r="V6" s="69" t="s">
        <v>603</v>
      </c>
      <c r="W6" s="57" t="s">
        <v>825</v>
      </c>
      <c r="X6" s="66" t="s">
        <v>602</v>
      </c>
      <c r="Y6" s="66" t="s">
        <v>601</v>
      </c>
      <c r="Z6" s="66" t="s">
        <v>600</v>
      </c>
      <c r="AA6" s="66" t="s">
        <v>599</v>
      </c>
      <c r="AB6" s="66" t="s">
        <v>593</v>
      </c>
      <c r="AC6" s="66" t="s">
        <v>598</v>
      </c>
      <c r="AD6" s="66" t="s">
        <v>597</v>
      </c>
      <c r="AE6" s="66" t="s">
        <v>596</v>
      </c>
      <c r="AF6" s="66" t="s">
        <v>414</v>
      </c>
      <c r="AG6" s="66" t="s">
        <v>595</v>
      </c>
      <c r="AH6" s="66" t="s">
        <v>594</v>
      </c>
      <c r="AI6" s="66" t="s">
        <v>593</v>
      </c>
      <c r="AJ6" s="66" t="s">
        <v>592</v>
      </c>
      <c r="AK6" s="66" t="s">
        <v>591</v>
      </c>
      <c r="AL6" s="68"/>
      <c r="AM6" s="67" t="s">
        <v>590</v>
      </c>
      <c r="AN6" s="66"/>
      <c r="AO6" s="66"/>
      <c r="AP6" s="66"/>
      <c r="AQ6" s="66"/>
      <c r="AR6" s="66"/>
      <c r="AS6" s="66"/>
      <c r="AT6" s="66"/>
      <c r="AU6" s="66"/>
      <c r="AV6" s="66"/>
      <c r="AW6" s="66"/>
      <c r="AX6" s="66"/>
    </row>
    <row r="7" spans="1:50" ht="42.5" x14ac:dyDescent="0.35">
      <c r="B7" s="61" t="s">
        <v>589</v>
      </c>
      <c r="C7" s="57" t="s">
        <v>588</v>
      </c>
      <c r="D7" s="59" t="s">
        <v>567</v>
      </c>
      <c r="E7" s="57" t="s">
        <v>587</v>
      </c>
      <c r="F7" s="57" t="s">
        <v>567</v>
      </c>
      <c r="G7" s="57" t="s">
        <v>567</v>
      </c>
      <c r="H7" s="57" t="s">
        <v>567</v>
      </c>
      <c r="I7" s="59" t="s">
        <v>567</v>
      </c>
      <c r="J7" s="65" t="s">
        <v>586</v>
      </c>
      <c r="K7" s="65" t="s">
        <v>585</v>
      </c>
      <c r="L7" s="57" t="s">
        <v>584</v>
      </c>
      <c r="M7" s="57" t="s">
        <v>583</v>
      </c>
      <c r="N7" s="59" t="s">
        <v>567</v>
      </c>
      <c r="O7" s="59" t="s">
        <v>567</v>
      </c>
      <c r="P7" s="57" t="s">
        <v>582</v>
      </c>
      <c r="Q7" s="57" t="s">
        <v>576</v>
      </c>
      <c r="R7" s="57" t="s">
        <v>581</v>
      </c>
      <c r="S7" s="57" t="s">
        <v>580</v>
      </c>
      <c r="T7" s="57" t="s">
        <v>579</v>
      </c>
      <c r="U7" s="57" t="s">
        <v>578</v>
      </c>
      <c r="V7" s="59" t="s">
        <v>526</v>
      </c>
      <c r="W7" s="57" t="s">
        <v>826</v>
      </c>
      <c r="X7" s="57" t="s">
        <v>577</v>
      </c>
      <c r="Y7" s="57" t="s">
        <v>576</v>
      </c>
      <c r="Z7" s="57" t="s">
        <v>575</v>
      </c>
      <c r="AA7" s="57" t="s">
        <v>574</v>
      </c>
      <c r="AB7" s="57" t="s">
        <v>567</v>
      </c>
      <c r="AC7" s="57" t="s">
        <v>573</v>
      </c>
      <c r="AD7" s="57" t="s">
        <v>572</v>
      </c>
      <c r="AE7" s="57" t="s">
        <v>571</v>
      </c>
      <c r="AF7" s="57" t="s">
        <v>570</v>
      </c>
      <c r="AG7" s="57" t="s">
        <v>569</v>
      </c>
      <c r="AH7" s="57" t="s">
        <v>568</v>
      </c>
      <c r="AI7" s="57" t="s">
        <v>567</v>
      </c>
      <c r="AJ7" s="57" t="s">
        <v>566</v>
      </c>
      <c r="AK7" s="57" t="s">
        <v>565</v>
      </c>
      <c r="AM7" s="64" t="s">
        <v>564</v>
      </c>
    </row>
    <row r="8" spans="1:50" ht="43.5" x14ac:dyDescent="0.35">
      <c r="B8" s="61" t="s">
        <v>563</v>
      </c>
      <c r="C8" s="59" t="s">
        <v>562</v>
      </c>
      <c r="E8" s="57" t="s">
        <v>561</v>
      </c>
      <c r="I8" s="63" t="s">
        <v>555</v>
      </c>
      <c r="J8" s="65" t="s">
        <v>560</v>
      </c>
      <c r="K8" s="65" t="s">
        <v>559</v>
      </c>
      <c r="L8" s="57" t="s">
        <v>558</v>
      </c>
      <c r="M8" s="57" t="s">
        <v>557</v>
      </c>
      <c r="N8" s="63" t="s">
        <v>556</v>
      </c>
      <c r="P8" s="57" t="s">
        <v>554</v>
      </c>
      <c r="Q8" s="57" t="s">
        <v>548</v>
      </c>
      <c r="R8" s="57" t="s">
        <v>553</v>
      </c>
      <c r="S8" s="57" t="s">
        <v>552</v>
      </c>
      <c r="T8" s="57" t="s">
        <v>551</v>
      </c>
      <c r="U8" s="57" t="s">
        <v>550</v>
      </c>
      <c r="V8" s="59" t="s">
        <v>498</v>
      </c>
      <c r="W8" s="66" t="s">
        <v>827</v>
      </c>
      <c r="X8" s="57" t="s">
        <v>549</v>
      </c>
      <c r="Y8" s="57" t="s">
        <v>548</v>
      </c>
      <c r="Z8" s="57" t="s">
        <v>547</v>
      </c>
      <c r="AA8" s="57" t="s">
        <v>546</v>
      </c>
      <c r="AC8" s="57" t="s">
        <v>545</v>
      </c>
      <c r="AE8" s="57" t="s">
        <v>544</v>
      </c>
      <c r="AF8" s="57" t="s">
        <v>416</v>
      </c>
      <c r="AG8" s="57" t="s">
        <v>543</v>
      </c>
      <c r="AH8" s="57" t="s">
        <v>542</v>
      </c>
      <c r="AJ8" s="57" t="s">
        <v>541</v>
      </c>
      <c r="AK8" s="57" t="s">
        <v>540</v>
      </c>
      <c r="AM8" s="64" t="s">
        <v>539</v>
      </c>
    </row>
    <row r="9" spans="1:50" ht="42.5" x14ac:dyDescent="0.35">
      <c r="B9" s="61" t="s">
        <v>538</v>
      </c>
      <c r="C9" s="59" t="s">
        <v>537</v>
      </c>
      <c r="J9" s="65" t="s">
        <v>536</v>
      </c>
      <c r="K9" s="65" t="s">
        <v>535</v>
      </c>
      <c r="L9" s="57" t="s">
        <v>534</v>
      </c>
      <c r="M9" s="57" t="s">
        <v>533</v>
      </c>
      <c r="P9" s="57" t="s">
        <v>532</v>
      </c>
      <c r="Q9" s="57" t="s">
        <v>527</v>
      </c>
      <c r="R9" s="57" t="s">
        <v>531</v>
      </c>
      <c r="S9" s="57" t="s">
        <v>530</v>
      </c>
      <c r="T9" s="57" t="s">
        <v>400</v>
      </c>
      <c r="U9" s="57" t="s">
        <v>529</v>
      </c>
      <c r="V9" s="59" t="s">
        <v>528</v>
      </c>
      <c r="W9" s="57" t="s">
        <v>828</v>
      </c>
      <c r="X9" s="57" t="s">
        <v>400</v>
      </c>
      <c r="Y9" s="57" t="s">
        <v>527</v>
      </c>
      <c r="AA9" s="57" t="s">
        <v>526</v>
      </c>
      <c r="AC9" s="57" t="s">
        <v>525</v>
      </c>
      <c r="AE9" s="57" t="s">
        <v>524</v>
      </c>
      <c r="AF9" s="63" t="s">
        <v>462</v>
      </c>
      <c r="AG9" s="57" t="s">
        <v>416</v>
      </c>
      <c r="AH9" s="57" t="s">
        <v>523</v>
      </c>
      <c r="AJ9" s="57" t="s">
        <v>522</v>
      </c>
      <c r="AK9" s="57" t="s">
        <v>521</v>
      </c>
      <c r="AM9" s="64" t="s">
        <v>400</v>
      </c>
    </row>
    <row r="10" spans="1:50" ht="42.5" x14ac:dyDescent="0.35">
      <c r="B10" s="61" t="s">
        <v>520</v>
      </c>
      <c r="C10" s="59" t="s">
        <v>519</v>
      </c>
      <c r="J10" s="65" t="s">
        <v>518</v>
      </c>
      <c r="K10" s="65" t="s">
        <v>482</v>
      </c>
      <c r="L10" s="57" t="s">
        <v>517</v>
      </c>
      <c r="M10" s="57" t="s">
        <v>516</v>
      </c>
      <c r="P10" s="57"/>
      <c r="Q10" s="57" t="s">
        <v>511</v>
      </c>
      <c r="R10" s="57" t="s">
        <v>515</v>
      </c>
      <c r="S10" s="63" t="s">
        <v>462</v>
      </c>
      <c r="T10" s="63" t="s">
        <v>462</v>
      </c>
      <c r="U10" s="57" t="s">
        <v>514</v>
      </c>
      <c r="V10" s="59" t="s">
        <v>513</v>
      </c>
      <c r="W10" s="63" t="s">
        <v>462</v>
      </c>
      <c r="X10" s="57" t="s">
        <v>512</v>
      </c>
      <c r="Y10" s="57" t="s">
        <v>511</v>
      </c>
      <c r="AA10" s="57" t="s">
        <v>510</v>
      </c>
      <c r="AC10" s="57" t="s">
        <v>509</v>
      </c>
      <c r="AE10" s="63" t="s">
        <v>462</v>
      </c>
      <c r="AG10" s="57" t="s">
        <v>508</v>
      </c>
      <c r="AH10" s="57" t="s">
        <v>507</v>
      </c>
      <c r="AJ10" s="57" t="s">
        <v>506</v>
      </c>
      <c r="AK10" s="57" t="s">
        <v>505</v>
      </c>
      <c r="AM10" s="64" t="s">
        <v>397</v>
      </c>
    </row>
    <row r="11" spans="1:50" ht="42.5" x14ac:dyDescent="0.35">
      <c r="B11" s="61" t="s">
        <v>504</v>
      </c>
      <c r="C11" s="59" t="s">
        <v>503</v>
      </c>
      <c r="L11" s="57" t="s">
        <v>502</v>
      </c>
      <c r="M11" s="57" t="s">
        <v>501</v>
      </c>
      <c r="P11" s="57"/>
      <c r="Q11" s="57" t="s">
        <v>499</v>
      </c>
      <c r="R11" s="57" t="s">
        <v>500</v>
      </c>
      <c r="U11" s="63" t="s">
        <v>462</v>
      </c>
      <c r="V11" s="63" t="s">
        <v>462</v>
      </c>
      <c r="W11" s="57"/>
      <c r="X11" s="57" t="s">
        <v>397</v>
      </c>
      <c r="Y11" s="57" t="s">
        <v>499</v>
      </c>
      <c r="AA11" s="57" t="s">
        <v>498</v>
      </c>
      <c r="AC11" s="57" t="s">
        <v>497</v>
      </c>
      <c r="AG11" s="57" t="s">
        <v>496</v>
      </c>
      <c r="AH11" s="57" t="s">
        <v>495</v>
      </c>
      <c r="AJ11" s="57" t="s">
        <v>494</v>
      </c>
      <c r="AK11" s="57" t="s">
        <v>493</v>
      </c>
      <c r="AM11" s="64" t="s">
        <v>492</v>
      </c>
    </row>
    <row r="12" spans="1:50" ht="43.5" x14ac:dyDescent="0.35">
      <c r="B12" s="61" t="s">
        <v>491</v>
      </c>
      <c r="C12" s="63" t="s">
        <v>462</v>
      </c>
      <c r="L12" s="63" t="s">
        <v>462</v>
      </c>
      <c r="M12" s="63" t="s">
        <v>462</v>
      </c>
      <c r="P12" s="57"/>
      <c r="Q12" s="57" t="s">
        <v>488</v>
      </c>
      <c r="R12" s="57" t="s">
        <v>490</v>
      </c>
      <c r="X12" s="57" t="s">
        <v>489</v>
      </c>
      <c r="Y12" s="57" t="s">
        <v>488</v>
      </c>
      <c r="AC12" s="57" t="s">
        <v>487</v>
      </c>
      <c r="AG12" s="63" t="s">
        <v>462</v>
      </c>
      <c r="AH12" s="63" t="s">
        <v>462</v>
      </c>
      <c r="AJ12" s="57" t="s">
        <v>486</v>
      </c>
      <c r="AK12" s="63" t="s">
        <v>462</v>
      </c>
      <c r="AM12" s="64" t="s">
        <v>485</v>
      </c>
    </row>
    <row r="13" spans="1:50" ht="29" x14ac:dyDescent="0.35">
      <c r="B13" s="61" t="s">
        <v>484</v>
      </c>
      <c r="L13" s="57" t="s">
        <v>483</v>
      </c>
      <c r="M13" s="57" t="s">
        <v>482</v>
      </c>
      <c r="P13" s="57"/>
      <c r="Q13" s="57" t="s">
        <v>480</v>
      </c>
      <c r="R13" s="63" t="s">
        <v>462</v>
      </c>
      <c r="X13" s="57" t="s">
        <v>481</v>
      </c>
      <c r="Y13" s="57" t="s">
        <v>480</v>
      </c>
      <c r="AC13" s="63" t="s">
        <v>462</v>
      </c>
      <c r="AJ13" s="57" t="s">
        <v>479</v>
      </c>
      <c r="AM13" s="64" t="s">
        <v>478</v>
      </c>
    </row>
    <row r="14" spans="1:50" ht="28.5" x14ac:dyDescent="0.35">
      <c r="B14" s="61" t="s">
        <v>477</v>
      </c>
      <c r="L14" s="57"/>
      <c r="M14" s="57"/>
      <c r="P14" s="57"/>
      <c r="Q14" s="57" t="s">
        <v>475</v>
      </c>
      <c r="X14" s="57" t="s">
        <v>476</v>
      </c>
      <c r="Y14" s="57" t="s">
        <v>475</v>
      </c>
      <c r="AJ14" s="57" t="s">
        <v>474</v>
      </c>
      <c r="AM14" s="64" t="s">
        <v>473</v>
      </c>
    </row>
    <row r="15" spans="1:50" ht="43.5" x14ac:dyDescent="0.35">
      <c r="B15" s="61" t="s">
        <v>472</v>
      </c>
      <c r="L15" s="57"/>
      <c r="M15" s="57"/>
      <c r="P15" s="57"/>
      <c r="Q15" s="63" t="s">
        <v>462</v>
      </c>
      <c r="X15" s="57" t="s">
        <v>471</v>
      </c>
      <c r="Y15" s="63" t="s">
        <v>462</v>
      </c>
      <c r="AJ15" s="57" t="s">
        <v>470</v>
      </c>
      <c r="AM15" s="64" t="s">
        <v>469</v>
      </c>
    </row>
    <row r="16" spans="1:50" ht="29" x14ac:dyDescent="0.35">
      <c r="B16" s="61" t="s">
        <v>468</v>
      </c>
      <c r="L16" s="57"/>
      <c r="P16" s="57"/>
      <c r="X16" s="57" t="s">
        <v>462</v>
      </c>
      <c r="AJ16" s="57" t="s">
        <v>467</v>
      </c>
      <c r="AM16" s="64" t="s">
        <v>466</v>
      </c>
    </row>
    <row r="17" spans="2:36" ht="28.5" x14ac:dyDescent="0.35">
      <c r="B17" s="61" t="s">
        <v>465</v>
      </c>
      <c r="AJ17" s="57" t="s">
        <v>464</v>
      </c>
    </row>
    <row r="18" spans="2:36" x14ac:dyDescent="0.35">
      <c r="B18" s="61" t="s">
        <v>463</v>
      </c>
      <c r="AJ18" s="63" t="s">
        <v>462</v>
      </c>
    </row>
    <row r="19" spans="2:36" x14ac:dyDescent="0.35">
      <c r="B19" s="61" t="s">
        <v>461</v>
      </c>
    </row>
    <row r="20" spans="2:36" x14ac:dyDescent="0.35">
      <c r="B20" s="61" t="s">
        <v>460</v>
      </c>
    </row>
    <row r="21" spans="2:36" x14ac:dyDescent="0.35">
      <c r="B21" s="61" t="s">
        <v>459</v>
      </c>
    </row>
    <row r="22" spans="2:36" x14ac:dyDescent="0.35">
      <c r="B22" s="61" t="s">
        <v>458</v>
      </c>
    </row>
    <row r="23" spans="2:36" x14ac:dyDescent="0.35">
      <c r="B23" s="61" t="s">
        <v>457</v>
      </c>
    </row>
    <row r="24" spans="2:36" x14ac:dyDescent="0.35">
      <c r="B24" s="61" t="s">
        <v>456</v>
      </c>
    </row>
    <row r="25" spans="2:36" x14ac:dyDescent="0.35">
      <c r="B25" s="61" t="s">
        <v>455</v>
      </c>
    </row>
    <row r="26" spans="2:36" x14ac:dyDescent="0.35">
      <c r="B26" s="61" t="s">
        <v>454</v>
      </c>
    </row>
    <row r="27" spans="2:36" x14ac:dyDescent="0.35">
      <c r="B27" s="61" t="s">
        <v>453</v>
      </c>
    </row>
    <row r="28" spans="2:36" x14ac:dyDescent="0.35">
      <c r="B28" s="61" t="s">
        <v>452</v>
      </c>
    </row>
    <row r="29" spans="2:36" x14ac:dyDescent="0.35">
      <c r="B29" s="61" t="s">
        <v>451</v>
      </c>
    </row>
    <row r="30" spans="2:36" x14ac:dyDescent="0.35">
      <c r="B30" s="61" t="s">
        <v>450</v>
      </c>
    </row>
    <row r="31" spans="2:36" x14ac:dyDescent="0.35">
      <c r="B31" s="61" t="s">
        <v>449</v>
      </c>
    </row>
    <row r="32" spans="2:36" x14ac:dyDescent="0.35">
      <c r="B32" s="61" t="s">
        <v>448</v>
      </c>
    </row>
    <row r="33" spans="2:2" x14ac:dyDescent="0.35">
      <c r="B33" s="61" t="s">
        <v>447</v>
      </c>
    </row>
    <row r="34" spans="2:2" x14ac:dyDescent="0.35">
      <c r="B34" s="61" t="s">
        <v>446</v>
      </c>
    </row>
    <row r="35" spans="2:2" x14ac:dyDescent="0.35">
      <c r="B35" s="61" t="s">
        <v>445</v>
      </c>
    </row>
    <row r="36" spans="2:2" x14ac:dyDescent="0.35">
      <c r="B36" s="61" t="s">
        <v>444</v>
      </c>
    </row>
    <row r="37" spans="2:2" x14ac:dyDescent="0.35">
      <c r="B37" s="61" t="s">
        <v>443</v>
      </c>
    </row>
    <row r="38" spans="2:2" x14ac:dyDescent="0.35">
      <c r="B38" s="61" t="s">
        <v>442</v>
      </c>
    </row>
    <row r="39" spans="2:2" x14ac:dyDescent="0.35">
      <c r="B39" s="61" t="s">
        <v>441</v>
      </c>
    </row>
    <row r="40" spans="2:2" x14ac:dyDescent="0.35">
      <c r="B40" s="62" t="s">
        <v>440</v>
      </c>
    </row>
    <row r="41" spans="2:2" x14ac:dyDescent="0.35">
      <c r="B41" s="62" t="s">
        <v>439</v>
      </c>
    </row>
    <row r="42" spans="2:2" x14ac:dyDescent="0.35">
      <c r="B42" s="62" t="s">
        <v>438</v>
      </c>
    </row>
    <row r="43" spans="2:2" x14ac:dyDescent="0.35">
      <c r="B43" s="62" t="s">
        <v>437</v>
      </c>
    </row>
    <row r="44" spans="2:2" x14ac:dyDescent="0.35">
      <c r="B44" s="62" t="s">
        <v>436</v>
      </c>
    </row>
    <row r="45" spans="2:2" x14ac:dyDescent="0.35">
      <c r="B45" s="62" t="s">
        <v>435</v>
      </c>
    </row>
    <row r="46" spans="2:2" x14ac:dyDescent="0.35">
      <c r="B46" s="62" t="s">
        <v>434</v>
      </c>
    </row>
    <row r="47" spans="2:2" x14ac:dyDescent="0.35">
      <c r="B47" s="62" t="s">
        <v>433</v>
      </c>
    </row>
    <row r="48" spans="2:2" x14ac:dyDescent="0.35">
      <c r="B48" s="62" t="s">
        <v>432</v>
      </c>
    </row>
    <row r="49" spans="2:2" x14ac:dyDescent="0.35">
      <c r="B49" s="62" t="s">
        <v>431</v>
      </c>
    </row>
    <row r="50" spans="2:2" x14ac:dyDescent="0.35">
      <c r="B50" s="61" t="s">
        <v>430</v>
      </c>
    </row>
    <row r="51" spans="2:2" x14ac:dyDescent="0.35">
      <c r="B51" s="61" t="s">
        <v>429</v>
      </c>
    </row>
    <row r="52" spans="2:2" x14ac:dyDescent="0.35">
      <c r="B52" s="61" t="s">
        <v>428</v>
      </c>
    </row>
    <row r="53" spans="2:2" x14ac:dyDescent="0.35">
      <c r="B53" s="61" t="s">
        <v>427</v>
      </c>
    </row>
    <row r="54" spans="2:2" x14ac:dyDescent="0.35">
      <c r="B54" s="61" t="s">
        <v>426</v>
      </c>
    </row>
    <row r="55" spans="2:2" x14ac:dyDescent="0.35">
      <c r="B55" s="61" t="s">
        <v>425</v>
      </c>
    </row>
    <row r="56" spans="2:2" x14ac:dyDescent="0.35">
      <c r="B56" s="61" t="s">
        <v>424</v>
      </c>
    </row>
  </sheetData>
  <dataValidations count="2">
    <dataValidation type="list" allowBlank="1" showInputMessage="1" showErrorMessage="1" sqref="B18:I25" xr:uid="{00000000-0002-0000-0C00-000000000000}">
      <formula1>#REF!</formula1>
    </dataValidation>
    <dataValidation type="list" allowBlank="1" showErrorMessage="1" promptTitle="select value" prompt="please select value" sqref="D11" xr:uid="{00000000-0002-0000-0C00-000001000000}">
      <formula1>#REF!</formula1>
    </dataValidation>
  </dataValidations>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rgb="FF046B5C"/>
  </sheetPr>
  <dimension ref="A1:G10"/>
  <sheetViews>
    <sheetView showGridLines="0" showRowColHeaders="0" zoomScaleNormal="100" workbookViewId="0">
      <pane ySplit="2" topLeftCell="A3" activePane="bottomLeft" state="frozen"/>
      <selection pane="bottomLeft" activeCell="B33" sqref="B33"/>
    </sheetView>
  </sheetViews>
  <sheetFormatPr defaultColWidth="8.7265625" defaultRowHeight="14" x14ac:dyDescent="0.3"/>
  <cols>
    <col min="1" max="1" width="27.81640625" style="1" customWidth="1"/>
    <col min="2" max="2" width="144.81640625" style="2" bestFit="1" customWidth="1"/>
    <col min="3" max="7" width="16.453125" style="2" customWidth="1"/>
    <col min="8" max="16384" width="8.7265625" style="1"/>
  </cols>
  <sheetData>
    <row r="1" spans="1:2" s="13" customFormat="1" ht="23.25" customHeight="1" x14ac:dyDescent="0.5">
      <c r="A1" s="139" t="s">
        <v>656</v>
      </c>
      <c r="B1" s="139"/>
    </row>
    <row r="2" spans="1:2" ht="22.5" x14ac:dyDescent="0.3">
      <c r="A2" s="119" t="s">
        <v>712</v>
      </c>
      <c r="B2" s="119" t="s">
        <v>713</v>
      </c>
    </row>
    <row r="3" spans="1:2" ht="32.25" customHeight="1" x14ac:dyDescent="0.3">
      <c r="A3" s="146" t="s">
        <v>1</v>
      </c>
      <c r="B3" s="147" t="s">
        <v>0</v>
      </c>
    </row>
    <row r="4" spans="1:2" ht="72.400000000000006" customHeight="1" x14ac:dyDescent="0.3">
      <c r="A4" s="146" t="s">
        <v>22</v>
      </c>
      <c r="B4" s="148" t="s">
        <v>649</v>
      </c>
    </row>
    <row r="5" spans="1:2" ht="32.5" customHeight="1" x14ac:dyDescent="0.3">
      <c r="A5" s="146" t="s">
        <v>21</v>
      </c>
      <c r="B5" s="148" t="s">
        <v>715</v>
      </c>
    </row>
    <row r="6" spans="1:2" ht="28" x14ac:dyDescent="0.3">
      <c r="A6" s="146" t="s">
        <v>20</v>
      </c>
      <c r="B6" s="149" t="s">
        <v>740</v>
      </c>
    </row>
    <row r="7" spans="1:2" ht="44.25" customHeight="1" x14ac:dyDescent="0.3">
      <c r="A7" s="146" t="s">
        <v>651</v>
      </c>
      <c r="B7" s="148" t="s">
        <v>716</v>
      </c>
    </row>
    <row r="8" spans="1:2" ht="56" x14ac:dyDescent="0.3">
      <c r="A8" s="146" t="s">
        <v>657</v>
      </c>
      <c r="B8" s="148" t="s">
        <v>717</v>
      </c>
    </row>
    <row r="9" spans="1:2" ht="91.5" customHeight="1" x14ac:dyDescent="0.3">
      <c r="A9" s="146" t="s">
        <v>658</v>
      </c>
      <c r="B9" s="148" t="s">
        <v>741</v>
      </c>
    </row>
    <row r="10" spans="1:2" ht="28" x14ac:dyDescent="0.3">
      <c r="A10" s="146" t="s">
        <v>650</v>
      </c>
      <c r="B10" s="149" t="s">
        <v>718</v>
      </c>
    </row>
  </sheetData>
  <pageMargins left="0.7" right="0.7" top="0.75" bottom="0.75" header="0.3" footer="0.3"/>
  <pageSetup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D30"/>
  <sheetViews>
    <sheetView showGridLines="0" showRowColHeaders="0" zoomScaleNormal="100" workbookViewId="0">
      <pane xSplit="1" ySplit="2" topLeftCell="B3" activePane="bottomRight" state="frozen"/>
      <selection pane="topRight" activeCell="C1" sqref="C1"/>
      <selection pane="bottomLeft" activeCell="A4" sqref="A4"/>
      <selection pane="bottomRight" activeCell="E92" sqref="E92"/>
    </sheetView>
  </sheetViews>
  <sheetFormatPr defaultColWidth="9.26953125" defaultRowHeight="14" x14ac:dyDescent="0.3"/>
  <cols>
    <col min="1" max="1" width="26.453125" style="1" bestFit="1" customWidth="1"/>
    <col min="2" max="2" width="67.26953125" style="1" customWidth="1"/>
    <col min="3" max="3" width="42.7265625" style="1" customWidth="1"/>
    <col min="4" max="16384" width="9.26953125" style="1"/>
  </cols>
  <sheetData>
    <row r="1" spans="1:4" ht="23.25" customHeight="1" x14ac:dyDescent="0.3">
      <c r="A1" s="23" t="s">
        <v>56</v>
      </c>
      <c r="B1" s="22"/>
      <c r="C1" s="22"/>
      <c r="D1" s="22"/>
    </row>
    <row r="2" spans="1:4" ht="15" customHeight="1" x14ac:dyDescent="0.3">
      <c r="A2" s="151" t="s">
        <v>55</v>
      </c>
      <c r="B2" s="152" t="s">
        <v>54</v>
      </c>
      <c r="C2" s="153" t="s">
        <v>52</v>
      </c>
    </row>
    <row r="3" spans="1:4" x14ac:dyDescent="0.3">
      <c r="A3" s="174" t="s">
        <v>51</v>
      </c>
      <c r="B3" s="170" t="s">
        <v>50</v>
      </c>
      <c r="C3" s="306" t="s">
        <v>452</v>
      </c>
    </row>
    <row r="4" spans="1:4" s="17" customFormat="1" ht="81.75" customHeight="1" x14ac:dyDescent="0.3">
      <c r="A4" s="171" t="s">
        <v>49</v>
      </c>
      <c r="B4" s="170" t="s">
        <v>48</v>
      </c>
      <c r="C4" s="306" t="s">
        <v>979</v>
      </c>
    </row>
    <row r="5" spans="1:4" s="17" customFormat="1" ht="15" customHeight="1" x14ac:dyDescent="0.3">
      <c r="A5" s="171" t="s">
        <v>47</v>
      </c>
      <c r="B5" s="170" t="s">
        <v>46</v>
      </c>
      <c r="C5" s="308" t="s">
        <v>838</v>
      </c>
    </row>
    <row r="6" spans="1:4" x14ac:dyDescent="0.3">
      <c r="A6" s="171" t="s">
        <v>45</v>
      </c>
      <c r="B6" s="170" t="s">
        <v>44</v>
      </c>
      <c r="C6" s="309"/>
    </row>
    <row r="7" spans="1:4" x14ac:dyDescent="0.3">
      <c r="A7" s="171" t="s">
        <v>43</v>
      </c>
      <c r="B7" s="170" t="s">
        <v>42</v>
      </c>
      <c r="C7" s="309">
        <v>44562</v>
      </c>
    </row>
    <row r="8" spans="1:4" x14ac:dyDescent="0.3">
      <c r="A8" s="171" t="s">
        <v>41</v>
      </c>
      <c r="B8" s="170" t="s">
        <v>40</v>
      </c>
      <c r="C8" s="309">
        <v>44926</v>
      </c>
    </row>
    <row r="9" spans="1:4" ht="70" x14ac:dyDescent="0.3">
      <c r="A9" s="174" t="s">
        <v>38</v>
      </c>
      <c r="B9" s="170" t="s">
        <v>37</v>
      </c>
      <c r="C9" s="306" t="s">
        <v>849</v>
      </c>
    </row>
    <row r="10" spans="1:4" ht="48.75" customHeight="1" x14ac:dyDescent="0.3">
      <c r="A10" s="171" t="s">
        <v>36</v>
      </c>
      <c r="B10" s="170" t="s">
        <v>35</v>
      </c>
      <c r="C10" s="306" t="s">
        <v>839</v>
      </c>
    </row>
    <row r="11" spans="1:4" x14ac:dyDescent="0.3">
      <c r="A11" s="171" t="s">
        <v>34</v>
      </c>
      <c r="B11" s="170"/>
      <c r="C11" s="306" t="s">
        <v>840</v>
      </c>
    </row>
    <row r="12" spans="1:4" x14ac:dyDescent="0.3">
      <c r="A12" s="171" t="s">
        <v>33</v>
      </c>
      <c r="B12" s="170"/>
      <c r="C12" s="306" t="s">
        <v>841</v>
      </c>
    </row>
    <row r="13" spans="1:4" x14ac:dyDescent="0.3">
      <c r="A13" s="171" t="s">
        <v>32</v>
      </c>
      <c r="B13" s="170"/>
      <c r="C13" s="306" t="s">
        <v>842</v>
      </c>
    </row>
    <row r="14" spans="1:4" x14ac:dyDescent="0.3">
      <c r="A14" s="171" t="s">
        <v>31</v>
      </c>
      <c r="B14" s="170"/>
      <c r="C14" s="306" t="s">
        <v>843</v>
      </c>
    </row>
    <row r="15" spans="1:4" x14ac:dyDescent="0.3">
      <c r="A15" s="171" t="s">
        <v>30</v>
      </c>
      <c r="B15" s="170"/>
      <c r="C15" s="306" t="s">
        <v>844</v>
      </c>
    </row>
    <row r="16" spans="1:4" x14ac:dyDescent="0.3">
      <c r="A16" s="171" t="s">
        <v>29</v>
      </c>
      <c r="B16" s="170"/>
      <c r="C16" s="306" t="s">
        <v>845</v>
      </c>
    </row>
    <row r="17" spans="1:3" x14ac:dyDescent="0.3">
      <c r="A17" s="171" t="s">
        <v>28</v>
      </c>
      <c r="B17" s="170"/>
      <c r="C17" s="306" t="s">
        <v>846</v>
      </c>
    </row>
    <row r="18" spans="1:3" x14ac:dyDescent="0.3">
      <c r="A18" s="171" t="s">
        <v>27</v>
      </c>
      <c r="B18" s="170"/>
      <c r="C18" s="306" t="s">
        <v>847</v>
      </c>
    </row>
    <row r="19" spans="1:3" ht="77.25" customHeight="1" x14ac:dyDescent="0.3">
      <c r="A19" s="171" t="s">
        <v>26</v>
      </c>
      <c r="B19" s="116" t="s">
        <v>744</v>
      </c>
      <c r="C19" s="306" t="s">
        <v>852</v>
      </c>
    </row>
    <row r="20" spans="1:3" x14ac:dyDescent="0.3">
      <c r="A20" s="171" t="s">
        <v>25</v>
      </c>
      <c r="B20" s="116"/>
      <c r="C20" s="306" t="s">
        <v>853</v>
      </c>
    </row>
    <row r="21" spans="1:3" x14ac:dyDescent="0.3">
      <c r="A21" s="171" t="s">
        <v>24</v>
      </c>
      <c r="B21" s="116"/>
      <c r="C21" s="306" t="s">
        <v>854</v>
      </c>
    </row>
    <row r="22" spans="1:3" x14ac:dyDescent="0.3">
      <c r="B22" s="14"/>
    </row>
    <row r="23" spans="1:3" x14ac:dyDescent="0.3">
      <c r="B23" s="14"/>
    </row>
    <row r="24" spans="1:3" x14ac:dyDescent="0.3">
      <c r="B24" s="14"/>
    </row>
    <row r="25" spans="1:3" x14ac:dyDescent="0.3">
      <c r="B25" s="14"/>
    </row>
    <row r="26" spans="1:3" x14ac:dyDescent="0.3">
      <c r="B26" s="14"/>
    </row>
    <row r="27" spans="1:3" x14ac:dyDescent="0.3">
      <c r="B27" s="14"/>
    </row>
    <row r="28" spans="1:3" x14ac:dyDescent="0.3">
      <c r="B28" s="14"/>
    </row>
    <row r="29" spans="1:3" x14ac:dyDescent="0.3">
      <c r="B29" s="14"/>
    </row>
    <row r="30" spans="1:3" x14ac:dyDescent="0.3">
      <c r="B30" s="14"/>
    </row>
  </sheetData>
  <hyperlinks>
    <hyperlink ref="C5" r:id="rId1" xr:uid="{3FC3D91B-5E0E-49CE-87A2-0A32EE6DA925}"/>
  </hyperlinks>
  <pageMargins left="0.7" right="0.7" top="0.75" bottom="0.75" header="0.3" footer="0.3"/>
  <pageSetup orientation="landscape" horizontalDpi="4294967293" verticalDpi="4294967293"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'Set values'!$B$6:$B$56</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M27"/>
  <sheetViews>
    <sheetView showGridLines="0" showRowColHeaders="0" zoomScaleNormal="100" workbookViewId="0">
      <pane xSplit="2" ySplit="2" topLeftCell="C3" activePane="bottomRight" state="frozen"/>
      <selection pane="topRight" activeCell="C1" sqref="C1"/>
      <selection pane="bottomLeft" activeCell="A4" sqref="A4"/>
      <selection pane="bottomRight" activeCell="G42" sqref="G42"/>
    </sheetView>
  </sheetViews>
  <sheetFormatPr defaultColWidth="9.26953125" defaultRowHeight="14" x14ac:dyDescent="0.3"/>
  <cols>
    <col min="1" max="1" width="8.26953125" style="1" customWidth="1"/>
    <col min="2" max="2" width="24.26953125" style="1" customWidth="1"/>
    <col min="3" max="3" width="67.26953125" style="1" customWidth="1"/>
    <col min="4" max="4" width="48.26953125" style="1" customWidth="1"/>
    <col min="5" max="16384" width="9.26953125" style="1"/>
  </cols>
  <sheetData>
    <row r="1" spans="1:12" ht="23.25" customHeight="1" x14ac:dyDescent="0.3">
      <c r="A1" s="23" t="s">
        <v>98</v>
      </c>
      <c r="C1" s="22"/>
      <c r="D1" s="22"/>
    </row>
    <row r="2" spans="1:12" ht="15" customHeight="1" x14ac:dyDescent="0.3">
      <c r="A2" s="21" t="s">
        <v>97</v>
      </c>
      <c r="B2" s="21" t="s">
        <v>96</v>
      </c>
      <c r="C2" s="21" t="s">
        <v>54</v>
      </c>
      <c r="D2" s="20" t="str">
        <f>IF(A_COVER!C3="","[STATE]",A_COVER!C3)</f>
        <v>Minnesota</v>
      </c>
    </row>
    <row r="3" spans="1:12" ht="15" customHeight="1" x14ac:dyDescent="0.3">
      <c r="A3" s="120" t="s">
        <v>95</v>
      </c>
      <c r="B3" s="121"/>
      <c r="C3" s="121"/>
      <c r="D3" s="123"/>
    </row>
    <row r="4" spans="1:12" ht="56" x14ac:dyDescent="0.3">
      <c r="A4" s="174" t="s">
        <v>94</v>
      </c>
      <c r="B4" s="170" t="s">
        <v>93</v>
      </c>
      <c r="C4" s="116" t="s">
        <v>749</v>
      </c>
      <c r="D4" s="315">
        <v>1529737</v>
      </c>
    </row>
    <row r="5" spans="1:12" ht="70" x14ac:dyDescent="0.3">
      <c r="A5" s="307" t="s">
        <v>92</v>
      </c>
      <c r="B5" s="174" t="s">
        <v>91</v>
      </c>
      <c r="C5" s="116" t="s">
        <v>750</v>
      </c>
      <c r="D5" s="315">
        <v>1300243</v>
      </c>
    </row>
    <row r="6" spans="1:12" x14ac:dyDescent="0.3">
      <c r="A6" s="310" t="s">
        <v>89</v>
      </c>
      <c r="B6" s="311"/>
      <c r="C6" s="312"/>
      <c r="D6" s="313"/>
    </row>
    <row r="7" spans="1:12" ht="98" x14ac:dyDescent="0.3">
      <c r="A7" s="174" t="s">
        <v>88</v>
      </c>
      <c r="B7" s="170" t="s">
        <v>87</v>
      </c>
      <c r="C7" s="116" t="s">
        <v>816</v>
      </c>
      <c r="D7" s="306" t="s">
        <v>614</v>
      </c>
      <c r="E7" s="134"/>
    </row>
    <row r="8" spans="1:12" ht="42" x14ac:dyDescent="0.3">
      <c r="A8" s="174" t="s">
        <v>85</v>
      </c>
      <c r="B8" s="170" t="s">
        <v>84</v>
      </c>
      <c r="C8" s="170" t="s">
        <v>83</v>
      </c>
      <c r="D8" s="316" t="s">
        <v>567</v>
      </c>
      <c r="E8" s="134"/>
    </row>
    <row r="9" spans="1:12" x14ac:dyDescent="0.3">
      <c r="A9" s="310" t="s">
        <v>81</v>
      </c>
      <c r="B9" s="311"/>
      <c r="C9" s="311"/>
      <c r="D9" s="311"/>
    </row>
    <row r="10" spans="1:12" ht="196" x14ac:dyDescent="0.3">
      <c r="A10" s="174" t="s">
        <v>80</v>
      </c>
      <c r="B10" s="170" t="s">
        <v>79</v>
      </c>
      <c r="C10" s="116" t="s">
        <v>797</v>
      </c>
      <c r="D10" s="306" t="s">
        <v>974</v>
      </c>
    </row>
    <row r="11" spans="1:12" ht="28" x14ac:dyDescent="0.3">
      <c r="A11" s="171" t="s">
        <v>78</v>
      </c>
      <c r="B11" s="170" t="s">
        <v>77</v>
      </c>
      <c r="C11" s="116" t="s">
        <v>76</v>
      </c>
      <c r="D11" s="315" t="s">
        <v>561</v>
      </c>
    </row>
    <row r="12" spans="1:12" ht="33.75" customHeight="1" x14ac:dyDescent="0.3">
      <c r="A12" s="171" t="s">
        <v>75</v>
      </c>
      <c r="B12" s="170" t="s">
        <v>74</v>
      </c>
      <c r="C12" s="116" t="s">
        <v>798</v>
      </c>
      <c r="D12" s="317" t="s">
        <v>975</v>
      </c>
    </row>
    <row r="13" spans="1:12" ht="116.25" customHeight="1" x14ac:dyDescent="0.3">
      <c r="A13" s="171" t="s">
        <v>73</v>
      </c>
      <c r="B13" s="170" t="s">
        <v>72</v>
      </c>
      <c r="C13" s="116" t="s">
        <v>799</v>
      </c>
      <c r="D13" s="306" t="s">
        <v>976</v>
      </c>
    </row>
    <row r="14" spans="1:12" ht="84" customHeight="1" x14ac:dyDescent="0.3">
      <c r="A14" s="171" t="s">
        <v>71</v>
      </c>
      <c r="B14" s="170" t="s">
        <v>70</v>
      </c>
      <c r="C14" s="116" t="s">
        <v>69</v>
      </c>
      <c r="D14" s="306" t="s">
        <v>977</v>
      </c>
    </row>
    <row r="15" spans="1:12" ht="67.5" customHeight="1" x14ac:dyDescent="0.3">
      <c r="A15" s="171" t="s">
        <v>68</v>
      </c>
      <c r="B15" s="170" t="s">
        <v>67</v>
      </c>
      <c r="C15" s="116" t="s">
        <v>66</v>
      </c>
      <c r="D15" s="315"/>
      <c r="E15" s="2"/>
      <c r="K15" s="2"/>
      <c r="L15" s="135"/>
    </row>
    <row r="16" spans="1:12" ht="51" customHeight="1" x14ac:dyDescent="0.3">
      <c r="A16" s="171" t="s">
        <v>65</v>
      </c>
      <c r="B16" s="170" t="s">
        <v>64</v>
      </c>
      <c r="C16" s="116" t="s">
        <v>63</v>
      </c>
      <c r="D16" s="315" t="s">
        <v>593</v>
      </c>
    </row>
    <row r="17" spans="1:13" ht="42" x14ac:dyDescent="0.3">
      <c r="A17" s="171" t="s">
        <v>62</v>
      </c>
      <c r="B17" s="170" t="s">
        <v>61</v>
      </c>
      <c r="C17" s="116" t="s">
        <v>60</v>
      </c>
      <c r="D17" s="315" t="s">
        <v>593</v>
      </c>
    </row>
    <row r="18" spans="1:13" ht="28" x14ac:dyDescent="0.3">
      <c r="A18" s="171" t="s">
        <v>58</v>
      </c>
      <c r="B18" s="170" t="s">
        <v>57</v>
      </c>
      <c r="C18" s="116" t="s">
        <v>800</v>
      </c>
      <c r="D18" s="318"/>
      <c r="F18" s="3"/>
      <c r="M18" s="132"/>
    </row>
    <row r="19" spans="1:13" ht="98" x14ac:dyDescent="0.3">
      <c r="A19" s="319" t="s">
        <v>638</v>
      </c>
      <c r="B19" s="116" t="s">
        <v>720</v>
      </c>
      <c r="C19" s="116" t="s">
        <v>815</v>
      </c>
      <c r="D19" s="315" t="s">
        <v>567</v>
      </c>
    </row>
    <row r="20" spans="1:13" ht="107.25" customHeight="1" x14ac:dyDescent="0.3">
      <c r="A20" s="319" t="s">
        <v>639</v>
      </c>
      <c r="B20" s="116" t="s">
        <v>721</v>
      </c>
      <c r="C20" s="116" t="s">
        <v>801</v>
      </c>
      <c r="D20" s="315" t="s">
        <v>848</v>
      </c>
    </row>
    <row r="21" spans="1:13" ht="56" x14ac:dyDescent="0.3">
      <c r="A21" s="320" t="s">
        <v>722</v>
      </c>
      <c r="B21" s="116" t="s">
        <v>643</v>
      </c>
      <c r="C21" s="116" t="s">
        <v>819</v>
      </c>
      <c r="D21" s="315" t="s">
        <v>593</v>
      </c>
    </row>
    <row r="22" spans="1:13" ht="43.5" x14ac:dyDescent="0.3">
      <c r="A22" s="322" t="s">
        <v>723</v>
      </c>
      <c r="B22" s="323" t="s">
        <v>641</v>
      </c>
      <c r="C22" s="323" t="s">
        <v>726</v>
      </c>
      <c r="D22" s="324" t="s">
        <v>856</v>
      </c>
    </row>
    <row r="23" spans="1:13" ht="129.75" customHeight="1" x14ac:dyDescent="0.3">
      <c r="A23" s="320" t="s">
        <v>725</v>
      </c>
      <c r="B23" s="325" t="s">
        <v>642</v>
      </c>
      <c r="C23" s="116" t="s">
        <v>637</v>
      </c>
      <c r="D23" s="321" t="s">
        <v>1022</v>
      </c>
    </row>
    <row r="24" spans="1:13" x14ac:dyDescent="0.3">
      <c r="A24" s="314"/>
      <c r="B24" s="314"/>
      <c r="C24" s="314"/>
      <c r="D24" s="314"/>
    </row>
    <row r="25" spans="1:13" x14ac:dyDescent="0.3">
      <c r="C25" s="2"/>
    </row>
    <row r="26" spans="1:13" x14ac:dyDescent="0.3">
      <c r="C26" s="2"/>
    </row>
    <row r="27" spans="1:13" x14ac:dyDescent="0.3">
      <c r="C27" s="2"/>
    </row>
  </sheetData>
  <dataValidations count="1">
    <dataValidation type="whole" allowBlank="1" showInputMessage="1" showErrorMessage="1" sqref="D4:D5 D15 D18" xr:uid="{00000000-0002-0000-0300-000000000000}">
      <formula1>0</formula1>
      <formula2>1000000000</formula2>
    </dataValidation>
  </dataValidations>
  <hyperlinks>
    <hyperlink ref="D22" r:id="rId1" xr:uid="{00000000-0004-0000-0300-000000000000}"/>
  </hyperlinks>
  <pageMargins left="0.7" right="0.7" top="0.75" bottom="0.75" header="0.3" footer="0.3"/>
  <pageSetup orientation="landscape"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'Set values'!$G$6:$G$7</xm:f>
          </x14:formula1>
          <xm:sqref>D17 D21</xm:sqref>
        </x14:dataValidation>
        <x14:dataValidation type="list" allowBlank="1" showInputMessage="1" showErrorMessage="1" xr:uid="{00000000-0002-0000-0300-000002000000}">
          <x14:formula1>
            <xm:f>'Set values'!$F$6:$F$7</xm:f>
          </x14:formula1>
          <xm:sqref>D16</xm:sqref>
        </x14:dataValidation>
        <x14:dataValidation type="list" allowBlank="1" showInputMessage="1" showErrorMessage="1" xr:uid="{00000000-0002-0000-0300-000004000000}">
          <x14:formula1>
            <xm:f>'Set values'!$D$6:$D$7</xm:f>
          </x14:formula1>
          <xm:sqref>D8</xm:sqref>
        </x14:dataValidation>
        <x14:dataValidation type="list" allowBlank="1" showInputMessage="1" prompt="To enter free text, select cell and type - do not click into cell" xr:uid="{00000000-0002-0000-0300-000005000000}">
          <x14:formula1>
            <xm:f>'Set values'!$C$6:$C$12</xm:f>
          </x14:formula1>
          <xm:sqref>D7</xm:sqref>
        </x14:dataValidation>
        <x14:dataValidation type="list" allowBlank="1" showInputMessage="1" showErrorMessage="1" xr:uid="{00000000-0002-0000-0300-000006000000}">
          <x14:formula1>
            <xm:f>'Set values'!$H$6:$H$7</xm:f>
          </x14:formula1>
          <xm:sqref>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1:M32"/>
  <sheetViews>
    <sheetView showGridLines="0" showRowColHeaders="0" zoomScaleNormal="100" workbookViewId="0">
      <pane ySplit="2" topLeftCell="A3" activePane="bottomLeft" state="frozen"/>
      <selection pane="bottomLeft" activeCell="D52" sqref="D52"/>
    </sheetView>
  </sheetViews>
  <sheetFormatPr defaultColWidth="9.26953125" defaultRowHeight="14.5" x14ac:dyDescent="0.35"/>
  <cols>
    <col min="1" max="1" width="9.26953125" style="26"/>
    <col min="2" max="2" width="23.7265625" customWidth="1"/>
    <col min="3" max="3" width="67.7265625" style="26" customWidth="1"/>
    <col min="4" max="4" width="119.26953125" style="26" customWidth="1"/>
    <col min="5" max="16384" width="9.26953125" style="26"/>
  </cols>
  <sheetData>
    <row r="1" spans="1:5" ht="23" x14ac:dyDescent="0.35">
      <c r="A1" s="23" t="s">
        <v>156</v>
      </c>
      <c r="B1" s="29"/>
      <c r="C1" s="29"/>
      <c r="D1" s="29"/>
    </row>
    <row r="2" spans="1:5" x14ac:dyDescent="0.35">
      <c r="A2" s="28" t="s">
        <v>97</v>
      </c>
      <c r="B2" s="21" t="s">
        <v>96</v>
      </c>
      <c r="C2" s="21" t="s">
        <v>54</v>
      </c>
      <c r="D2" s="20" t="str">
        <f>IF(A_COVER!C9="","[Program]",A_COVER!C9)</f>
        <v>PMAP</v>
      </c>
    </row>
    <row r="3" spans="1:5" x14ac:dyDescent="0.35">
      <c r="A3" s="120" t="s">
        <v>95</v>
      </c>
      <c r="B3" s="122"/>
      <c r="C3" s="121"/>
      <c r="D3" s="158"/>
    </row>
    <row r="4" spans="1:5" ht="87" customHeight="1" x14ac:dyDescent="0.35">
      <c r="A4" s="19" t="s">
        <v>155</v>
      </c>
      <c r="B4" s="16" t="s">
        <v>154</v>
      </c>
      <c r="C4" s="16" t="s">
        <v>153</v>
      </c>
      <c r="D4" s="164" t="s">
        <v>1026</v>
      </c>
    </row>
    <row r="5" spans="1:5" ht="28" x14ac:dyDescent="0.35">
      <c r="A5" s="19" t="s">
        <v>152</v>
      </c>
      <c r="B5" s="16" t="s">
        <v>151</v>
      </c>
      <c r="C5" s="16" t="s">
        <v>150</v>
      </c>
      <c r="D5" s="327" t="s">
        <v>850</v>
      </c>
    </row>
    <row r="6" spans="1:5" ht="59.25" customHeight="1" x14ac:dyDescent="0.35">
      <c r="A6" s="19" t="s">
        <v>149</v>
      </c>
      <c r="B6" s="16" t="s">
        <v>148</v>
      </c>
      <c r="C6" s="16" t="s">
        <v>147</v>
      </c>
      <c r="D6" s="305" t="s">
        <v>612</v>
      </c>
    </row>
    <row r="7" spans="1:5" ht="132" customHeight="1" x14ac:dyDescent="0.35">
      <c r="A7" s="165" t="s">
        <v>635</v>
      </c>
      <c r="B7" s="166" t="s">
        <v>629</v>
      </c>
      <c r="C7" s="166" t="s">
        <v>776</v>
      </c>
      <c r="D7" s="305" t="s">
        <v>851</v>
      </c>
      <c r="E7" s="136"/>
    </row>
    <row r="8" spans="1:5" ht="28" x14ac:dyDescent="0.35">
      <c r="A8" s="165" t="s">
        <v>146</v>
      </c>
      <c r="B8" s="166" t="s">
        <v>145</v>
      </c>
      <c r="C8" s="166" t="s">
        <v>735</v>
      </c>
      <c r="D8" s="305" t="s">
        <v>1012</v>
      </c>
    </row>
    <row r="9" spans="1:5" ht="28" x14ac:dyDescent="0.35">
      <c r="A9" s="165" t="s">
        <v>144</v>
      </c>
      <c r="B9" s="166" t="s">
        <v>143</v>
      </c>
      <c r="C9" s="166" t="s">
        <v>682</v>
      </c>
      <c r="D9" s="328">
        <v>1061190</v>
      </c>
      <c r="E9" s="129"/>
    </row>
    <row r="10" spans="1:5" ht="74.25" customHeight="1" x14ac:dyDescent="0.35">
      <c r="A10" s="19" t="s">
        <v>142</v>
      </c>
      <c r="B10" s="16" t="s">
        <v>683</v>
      </c>
      <c r="C10" s="166" t="s">
        <v>141</v>
      </c>
      <c r="D10" s="305" t="s">
        <v>1013</v>
      </c>
      <c r="E10" s="128"/>
    </row>
    <row r="11" spans="1:5" x14ac:dyDescent="0.35">
      <c r="A11" s="310" t="s">
        <v>89</v>
      </c>
      <c r="B11" s="159"/>
      <c r="C11" s="160"/>
      <c r="D11" s="160"/>
    </row>
    <row r="12" spans="1:5" ht="129" customHeight="1" x14ac:dyDescent="0.35">
      <c r="A12" s="19" t="s">
        <v>140</v>
      </c>
      <c r="B12" s="166" t="s">
        <v>139</v>
      </c>
      <c r="C12" s="166" t="s">
        <v>777</v>
      </c>
      <c r="D12" s="305" t="s">
        <v>1016</v>
      </c>
      <c r="E12" s="134"/>
    </row>
    <row r="13" spans="1:5" ht="120.75" customHeight="1" x14ac:dyDescent="0.35">
      <c r="A13" s="19" t="s">
        <v>138</v>
      </c>
      <c r="B13" s="166" t="s">
        <v>137</v>
      </c>
      <c r="C13" s="166" t="s">
        <v>778</v>
      </c>
      <c r="D13" s="306" t="s">
        <v>1017</v>
      </c>
      <c r="E13" s="134"/>
    </row>
    <row r="14" spans="1:5" ht="75" customHeight="1" x14ac:dyDescent="0.35">
      <c r="A14" s="19" t="s">
        <v>136</v>
      </c>
      <c r="B14" s="16" t="s">
        <v>135</v>
      </c>
      <c r="C14" s="16" t="s">
        <v>134</v>
      </c>
      <c r="D14" s="329" t="s">
        <v>1018</v>
      </c>
      <c r="E14" s="134"/>
    </row>
    <row r="15" spans="1:5" ht="88.5" customHeight="1" x14ac:dyDescent="0.35">
      <c r="A15" s="19" t="s">
        <v>133</v>
      </c>
      <c r="B15" s="16" t="s">
        <v>132</v>
      </c>
      <c r="C15" s="16" t="s">
        <v>131</v>
      </c>
      <c r="D15" s="329" t="s">
        <v>1018</v>
      </c>
      <c r="E15" s="134"/>
    </row>
    <row r="16" spans="1:5" ht="43.5" customHeight="1" x14ac:dyDescent="0.35">
      <c r="A16" s="19" t="s">
        <v>130</v>
      </c>
      <c r="B16" s="16" t="s">
        <v>129</v>
      </c>
      <c r="C16" s="166" t="s">
        <v>128</v>
      </c>
      <c r="D16" s="330" t="s">
        <v>1019</v>
      </c>
      <c r="E16" s="134"/>
    </row>
    <row r="17" spans="1:13" ht="60.75" customHeight="1" x14ac:dyDescent="0.35">
      <c r="A17" s="19" t="s">
        <v>127</v>
      </c>
      <c r="B17" s="16" t="s">
        <v>126</v>
      </c>
      <c r="C17" s="16" t="s">
        <v>125</v>
      </c>
      <c r="D17" s="330" t="s">
        <v>1019</v>
      </c>
      <c r="E17" s="134"/>
    </row>
    <row r="18" spans="1:13" s="27" customFormat="1" x14ac:dyDescent="0.35">
      <c r="A18" s="163" t="s">
        <v>124</v>
      </c>
      <c r="B18" s="161"/>
      <c r="C18" s="162"/>
      <c r="D18" s="162"/>
    </row>
    <row r="19" spans="1:13" ht="56.5" x14ac:dyDescent="0.35">
      <c r="A19" s="168" t="s">
        <v>123</v>
      </c>
      <c r="B19" s="169" t="s">
        <v>122</v>
      </c>
      <c r="C19" s="116" t="s">
        <v>121</v>
      </c>
      <c r="D19" s="329" t="s">
        <v>848</v>
      </c>
      <c r="E19" s="136"/>
    </row>
    <row r="20" spans="1:13" ht="99.75" customHeight="1" x14ac:dyDescent="0.35">
      <c r="A20" s="168" t="s">
        <v>120</v>
      </c>
      <c r="B20" s="170" t="s">
        <v>119</v>
      </c>
      <c r="C20" s="16" t="s">
        <v>118</v>
      </c>
      <c r="D20" s="329" t="s">
        <v>1027</v>
      </c>
      <c r="E20" s="136"/>
    </row>
    <row r="21" spans="1:13" ht="98" x14ac:dyDescent="0.35">
      <c r="A21" s="168" t="s">
        <v>117</v>
      </c>
      <c r="B21" s="170" t="s">
        <v>116</v>
      </c>
      <c r="C21" s="116" t="s">
        <v>115</v>
      </c>
      <c r="D21" s="329" t="s">
        <v>1010</v>
      </c>
      <c r="E21" s="136"/>
    </row>
    <row r="22" spans="1:13" ht="56" x14ac:dyDescent="0.35">
      <c r="A22" s="171" t="s">
        <v>114</v>
      </c>
      <c r="B22" s="170" t="s">
        <v>113</v>
      </c>
      <c r="C22" s="170" t="s">
        <v>112</v>
      </c>
      <c r="D22" s="329" t="s">
        <v>1011</v>
      </c>
      <c r="E22" s="136"/>
    </row>
    <row r="23" spans="1:13" s="27" customFormat="1" x14ac:dyDescent="0.35">
      <c r="A23" s="163" t="s">
        <v>111</v>
      </c>
      <c r="B23" s="161"/>
      <c r="C23" s="162"/>
      <c r="D23" s="326"/>
    </row>
    <row r="24" spans="1:13" ht="28" x14ac:dyDescent="0.35">
      <c r="A24" s="19" t="s">
        <v>110</v>
      </c>
      <c r="B24" s="172" t="s">
        <v>109</v>
      </c>
      <c r="C24" s="172" t="s">
        <v>108</v>
      </c>
      <c r="D24" s="331" t="s">
        <v>863</v>
      </c>
    </row>
    <row r="25" spans="1:13" ht="42" customHeight="1" x14ac:dyDescent="0.35">
      <c r="A25" s="19" t="s">
        <v>107</v>
      </c>
      <c r="B25" s="16" t="s">
        <v>106</v>
      </c>
      <c r="C25" s="16" t="s">
        <v>105</v>
      </c>
      <c r="D25" s="331" t="s">
        <v>864</v>
      </c>
      <c r="E25" s="130"/>
    </row>
    <row r="26" spans="1:13" x14ac:dyDescent="0.35">
      <c r="A26" s="163" t="s">
        <v>727</v>
      </c>
      <c r="B26" s="163"/>
      <c r="C26" s="163"/>
      <c r="D26" s="163"/>
    </row>
    <row r="27" spans="1:13" ht="409.6" x14ac:dyDescent="0.35">
      <c r="A27" s="19" t="s">
        <v>645</v>
      </c>
      <c r="B27" s="16" t="s">
        <v>368</v>
      </c>
      <c r="C27" s="166" t="s">
        <v>745</v>
      </c>
      <c r="D27" s="173" t="s">
        <v>980</v>
      </c>
      <c r="E27" s="130"/>
      <c r="F27" s="130"/>
      <c r="G27" s="131"/>
    </row>
    <row r="28" spans="1:13" ht="117" customHeight="1" x14ac:dyDescent="0.35">
      <c r="A28" s="174" t="s">
        <v>646</v>
      </c>
      <c r="B28" s="170" t="s">
        <v>367</v>
      </c>
      <c r="C28" s="116" t="s">
        <v>746</v>
      </c>
      <c r="D28" s="175" t="s">
        <v>1015</v>
      </c>
      <c r="E28" s="130"/>
      <c r="F28"/>
      <c r="G28" s="138"/>
    </row>
    <row r="29" spans="1:13" ht="126" x14ac:dyDescent="0.35">
      <c r="A29" s="174" t="s">
        <v>647</v>
      </c>
      <c r="B29" s="170" t="s">
        <v>648</v>
      </c>
      <c r="C29" s="116" t="s">
        <v>728</v>
      </c>
      <c r="D29" s="175" t="s">
        <v>1025</v>
      </c>
      <c r="E29" s="130"/>
      <c r="G29" s="137"/>
      <c r="K29" s="128"/>
    </row>
    <row r="30" spans="1:13" ht="46.5" x14ac:dyDescent="0.35">
      <c r="A30" s="19" t="s">
        <v>644</v>
      </c>
      <c r="B30" s="16" t="s">
        <v>366</v>
      </c>
      <c r="C30" s="166" t="s">
        <v>747</v>
      </c>
      <c r="D30" s="176" t="s">
        <v>1024</v>
      </c>
      <c r="E30" s="130"/>
      <c r="F30" s="130"/>
      <c r="G30" s="137"/>
      <c r="K30" s="136"/>
      <c r="M30" s="133"/>
    </row>
    <row r="31" spans="1:13" x14ac:dyDescent="0.35">
      <c r="A31" s="163" t="s">
        <v>81</v>
      </c>
      <c r="B31" s="163"/>
      <c r="C31" s="163"/>
      <c r="D31" s="163"/>
    </row>
    <row r="32" spans="1:13" ht="42.5" x14ac:dyDescent="0.35">
      <c r="A32" s="19" t="s">
        <v>102</v>
      </c>
      <c r="B32" s="332" t="s">
        <v>101</v>
      </c>
      <c r="C32" s="332" t="s">
        <v>788</v>
      </c>
      <c r="D32" s="315" t="s">
        <v>567</v>
      </c>
    </row>
  </sheetData>
  <phoneticPr fontId="24" type="noConversion"/>
  <dataValidations count="1">
    <dataValidation type="whole" operator="greaterThan" allowBlank="1" showInputMessage="1" showErrorMessage="1" sqref="D9 D30 M30" xr:uid="{00000000-0002-0000-0400-000000000000}">
      <formula1>0</formula1>
    </dataValidation>
  </dataValidations>
  <hyperlinks>
    <hyperlink ref="D27" r:id="rId1" display="https://www.mncounties.org/aboutmnc/counties/county_websites.php" xr:uid="{00000000-0004-0000-0400-000000000000}"/>
    <hyperlink ref="D5" r:id="rId2" xr:uid="{E3C5B321-FC35-497E-B685-450A56557E1D}"/>
  </hyperlinks>
  <pageMargins left="0.7" right="0.7" top="0.75" bottom="0.75" header="0.3" footer="0.3"/>
  <pageSetup orientation="landscape" horizontalDpi="4294967293" verticalDpi="4294967293"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'Set values'!$K$6:$K$10</xm:f>
          </x14:formula1>
          <xm:sqref>D7</xm:sqref>
        </x14:dataValidation>
        <x14:dataValidation type="list" allowBlank="1" showInputMessage="1" showErrorMessage="1" xr:uid="{00000000-0002-0000-0400-000004000000}">
          <x14:formula1>
            <xm:f>'Set values'!$J$6:$J$10</xm:f>
          </x14:formula1>
          <xm:sqref>D6</xm:sqref>
        </x14:dataValidation>
        <x14:dataValidation type="list" allowBlank="1" showInputMessage="1" showErrorMessage="1" xr:uid="{00000000-0002-0000-0400-000005000000}">
          <x14:formula1>
            <xm:f>'Set values'!$G$6:$G$7</xm:f>
          </x14:formula1>
          <xm:sqref>D32</xm:sqref>
        </x14:dataValidation>
        <x14:dataValidation type="list" allowBlank="1" showInputMessage="1" showErrorMessage="1" xr:uid="{00000000-0002-0000-0400-000006000000}">
          <x14:formula1>
            <xm:f>'C2_PROG_free-indc_accs'!$C$5:$C$9</xm:f>
          </x14:formula1>
          <xm:sqref>D26 M30 D30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1"/>
  <dimension ref="A1:I13"/>
  <sheetViews>
    <sheetView showGridLines="0" showRowColHeaders="0" zoomScaleNormal="100" workbookViewId="0">
      <pane ySplit="4" topLeftCell="A5" activePane="bottomLeft" state="frozen"/>
      <selection pane="bottomLeft" activeCell="G99" sqref="G99"/>
    </sheetView>
  </sheetViews>
  <sheetFormatPr defaultRowHeight="14.5" x14ac:dyDescent="0.35"/>
  <cols>
    <col min="1" max="1" width="14" customWidth="1"/>
    <col min="2" max="3" width="42.453125" customWidth="1"/>
    <col min="4" max="9" width="30" customWidth="1"/>
  </cols>
  <sheetData>
    <row r="1" spans="1:9" ht="19.5" customHeight="1" x14ac:dyDescent="0.35">
      <c r="A1" s="23" t="s">
        <v>166</v>
      </c>
      <c r="B1" s="29"/>
      <c r="C1" s="29"/>
    </row>
    <row r="2" spans="1:9" ht="22.5" customHeight="1" thickBot="1" x14ac:dyDescent="0.4">
      <c r="A2" s="294" t="s">
        <v>779</v>
      </c>
      <c r="B2" s="292"/>
      <c r="C2" s="292"/>
      <c r="D2" s="292"/>
      <c r="E2" s="292"/>
      <c r="F2" s="292"/>
      <c r="G2" s="292"/>
      <c r="H2" s="292"/>
      <c r="I2" s="293"/>
    </row>
    <row r="3" spans="1:9" ht="28" x14ac:dyDescent="0.35">
      <c r="A3" s="31"/>
      <c r="B3" s="21" t="s">
        <v>165</v>
      </c>
      <c r="C3" s="21" t="s">
        <v>164</v>
      </c>
      <c r="D3" s="21" t="s">
        <v>163</v>
      </c>
      <c r="E3" s="21" t="s">
        <v>162</v>
      </c>
      <c r="F3" s="21" t="s">
        <v>161</v>
      </c>
      <c r="G3" s="21" t="s">
        <v>160</v>
      </c>
      <c r="H3" s="21" t="s">
        <v>159</v>
      </c>
      <c r="I3" s="32" t="s">
        <v>158</v>
      </c>
    </row>
    <row r="4" spans="1:9" x14ac:dyDescent="0.35">
      <c r="A4" s="124" t="s">
        <v>111</v>
      </c>
      <c r="B4" s="120"/>
      <c r="C4" s="120"/>
      <c r="D4" s="121"/>
      <c r="E4" s="121"/>
      <c r="F4" s="121"/>
      <c r="G4" s="121"/>
      <c r="H4" s="121"/>
      <c r="I4" s="125"/>
    </row>
    <row r="5" spans="1:9" ht="28" x14ac:dyDescent="0.35">
      <c r="A5" s="30" t="str">
        <f>IF(OR(A_COVER!$C$9="",$B5=""),"[placeholder]",A_COVER!$C$9)</f>
        <v>PMAP</v>
      </c>
      <c r="B5" s="155" t="s">
        <v>608</v>
      </c>
      <c r="C5" s="155" t="s">
        <v>862</v>
      </c>
      <c r="D5" s="155" t="s">
        <v>548</v>
      </c>
      <c r="E5" s="155" t="s">
        <v>607</v>
      </c>
      <c r="F5" s="155" t="s">
        <v>859</v>
      </c>
      <c r="G5" s="155" t="s">
        <v>551</v>
      </c>
      <c r="H5" s="155" t="s">
        <v>604</v>
      </c>
      <c r="I5" s="178" t="s">
        <v>861</v>
      </c>
    </row>
    <row r="6" spans="1:9" ht="28" x14ac:dyDescent="0.35">
      <c r="A6" s="30" t="str">
        <f>IF(OR(A_COVER!$C$9="",$B6=""),"[placeholder]",A_COVER!$C$9)</f>
        <v>PMAP</v>
      </c>
      <c r="B6" s="155" t="s">
        <v>608</v>
      </c>
      <c r="C6" s="155" t="s">
        <v>862</v>
      </c>
      <c r="D6" s="155" t="s">
        <v>548</v>
      </c>
      <c r="E6" s="155" t="s">
        <v>581</v>
      </c>
      <c r="F6" s="155" t="s">
        <v>859</v>
      </c>
      <c r="G6" s="155" t="s">
        <v>551</v>
      </c>
      <c r="H6" s="155" t="s">
        <v>604</v>
      </c>
      <c r="I6" s="178" t="s">
        <v>861</v>
      </c>
    </row>
    <row r="7" spans="1:9" ht="28" x14ac:dyDescent="0.35">
      <c r="A7" s="30" t="str">
        <f>IF(OR(A_COVER!$C$9="",$B7=""),"[placeholder]",A_COVER!$C$9)</f>
        <v>PMAP</v>
      </c>
      <c r="B7" s="155" t="s">
        <v>608</v>
      </c>
      <c r="C7" s="155" t="s">
        <v>862</v>
      </c>
      <c r="D7" s="155" t="s">
        <v>548</v>
      </c>
      <c r="E7" s="155" t="s">
        <v>553</v>
      </c>
      <c r="F7" s="155" t="s">
        <v>859</v>
      </c>
      <c r="G7" s="155" t="s">
        <v>551</v>
      </c>
      <c r="H7" s="155" t="s">
        <v>604</v>
      </c>
      <c r="I7" s="178" t="s">
        <v>861</v>
      </c>
    </row>
    <row r="8" spans="1:9" ht="28" x14ac:dyDescent="0.35">
      <c r="A8" s="30" t="str">
        <f>IF(OR(A_COVER!$C$9="",$B8=""),"[placeholder]",A_COVER!$C$9)</f>
        <v>PMAP</v>
      </c>
      <c r="B8" s="155" t="s">
        <v>608</v>
      </c>
      <c r="C8" s="155" t="s">
        <v>862</v>
      </c>
      <c r="D8" s="155" t="s">
        <v>488</v>
      </c>
      <c r="E8" s="155" t="s">
        <v>607</v>
      </c>
      <c r="F8" s="155" t="s">
        <v>859</v>
      </c>
      <c r="G8" s="155" t="s">
        <v>551</v>
      </c>
      <c r="H8" s="155" t="s">
        <v>860</v>
      </c>
      <c r="I8" s="178" t="s">
        <v>528</v>
      </c>
    </row>
    <row r="9" spans="1:9" ht="28" x14ac:dyDescent="0.35">
      <c r="A9" s="30" t="str">
        <f>IF(OR(A_COVER!$C$9="",$B9=""),"[placeholder]",A_COVER!$C$9)</f>
        <v>PMAP</v>
      </c>
      <c r="B9" s="155" t="s">
        <v>608</v>
      </c>
      <c r="C9" s="155" t="s">
        <v>862</v>
      </c>
      <c r="D9" s="155" t="s">
        <v>488</v>
      </c>
      <c r="E9" s="155" t="s">
        <v>581</v>
      </c>
      <c r="F9" s="155" t="s">
        <v>859</v>
      </c>
      <c r="G9" s="155" t="s">
        <v>579</v>
      </c>
      <c r="H9" s="155" t="s">
        <v>860</v>
      </c>
      <c r="I9" s="178" t="s">
        <v>528</v>
      </c>
    </row>
    <row r="11" spans="1:9" x14ac:dyDescent="0.35">
      <c r="B11" s="177"/>
      <c r="C11" s="177"/>
      <c r="D11" s="177"/>
      <c r="E11" s="177"/>
      <c r="F11" s="177"/>
      <c r="G11" s="177"/>
      <c r="H11" s="177"/>
      <c r="I11" s="177"/>
    </row>
    <row r="12" spans="1:9" x14ac:dyDescent="0.35">
      <c r="B12" s="177"/>
      <c r="C12" s="177"/>
      <c r="D12" s="177"/>
      <c r="E12" s="177"/>
      <c r="F12" s="177"/>
      <c r="G12" s="177"/>
      <c r="H12" s="177"/>
      <c r="I12" s="177"/>
    </row>
    <row r="13" spans="1:9" x14ac:dyDescent="0.35">
      <c r="B13" s="177"/>
      <c r="C13" s="177"/>
      <c r="D13" s="177"/>
      <c r="E13" s="177"/>
      <c r="F13" s="177"/>
      <c r="G13" s="177"/>
      <c r="H13" s="177"/>
      <c r="I13" s="177"/>
    </row>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7">
        <x14:dataValidation type="list" allowBlank="1" xr:uid="{00000000-0002-0000-0500-000000000000}">
          <x14:formula1>
            <xm:f>'Set values'!$V$6:$V$11</xm:f>
          </x14:formula1>
          <xm:sqref>I5:I9</xm:sqref>
        </x14:dataValidation>
        <x14:dataValidation type="list" allowBlank="1" showInputMessage="1" prompt="To enter free text, select cell and type - do not click into cell" xr:uid="{00000000-0002-0000-0500-000001000000}">
          <x14:formula1>
            <xm:f>'Set values'!$U$6:$U$11</xm:f>
          </x14:formula1>
          <xm:sqref>H5:H9</xm:sqref>
        </x14:dataValidation>
        <x14:dataValidation type="list" allowBlank="1" xr:uid="{00000000-0002-0000-0500-000002000000}">
          <x14:formula1>
            <xm:f>'Set values'!$T$6:$T$10</xm:f>
          </x14:formula1>
          <xm:sqref>G5:G9</xm:sqref>
        </x14:dataValidation>
        <x14:dataValidation type="list" allowBlank="1" xr:uid="{00000000-0002-0000-0500-000003000000}">
          <x14:formula1>
            <xm:f>'Set values'!$S$6:$S$10</xm:f>
          </x14:formula1>
          <xm:sqref>F5:F9</xm:sqref>
        </x14:dataValidation>
        <x14:dataValidation type="list" allowBlank="1" xr:uid="{00000000-0002-0000-0500-000004000000}">
          <x14:formula1>
            <xm:f>'Set values'!$R$6:$R$13</xm:f>
          </x14:formula1>
          <xm:sqref>E5:E9</xm:sqref>
        </x14:dataValidation>
        <x14:dataValidation type="list" allowBlank="1" xr:uid="{00000000-0002-0000-0500-000005000000}">
          <x14:formula1>
            <xm:f>'Set values'!$Q$6:$Q$15</xm:f>
          </x14:formula1>
          <xm:sqref>D5:D9</xm:sqref>
        </x14:dataValidation>
        <x14:dataValidation type="list" allowBlank="1" showInputMessage="1" showErrorMessage="1" xr:uid="{00000000-0002-0000-0500-000006000000}">
          <x14:formula1>
            <xm:f>'Set values'!$P$6:$P$9</xm:f>
          </x14:formula1>
          <xm:sqref>B5:B9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1"/>
  <dimension ref="A1:L89"/>
  <sheetViews>
    <sheetView showGridLines="0" showRowColHeaders="0" zoomScaleNormal="100" workbookViewId="0">
      <pane ySplit="2" topLeftCell="A3" activePane="bottomLeft" state="frozen"/>
      <selection pane="bottomLeft" activeCell="A66" sqref="A66:C66"/>
    </sheetView>
  </sheetViews>
  <sheetFormatPr defaultColWidth="9.26953125" defaultRowHeight="14.5" x14ac:dyDescent="0.35"/>
  <cols>
    <col min="1" max="1" width="10.26953125" style="33" customWidth="1"/>
    <col min="2" max="2" width="30.7265625" style="34" customWidth="1"/>
    <col min="3" max="3" width="84.54296875" style="33" customWidth="1"/>
    <col min="4" max="10" width="23" style="26" customWidth="1"/>
    <col min="11" max="12" width="23" customWidth="1"/>
    <col min="13" max="16384" width="9.26953125" style="26"/>
  </cols>
  <sheetData>
    <row r="1" spans="1:12" ht="23" x14ac:dyDescent="0.35">
      <c r="A1" s="23" t="s">
        <v>7</v>
      </c>
      <c r="B1" s="22"/>
      <c r="C1" s="22"/>
      <c r="D1" s="22"/>
      <c r="E1" s="22"/>
      <c r="F1" s="22"/>
      <c r="G1" s="22"/>
      <c r="H1" s="22"/>
      <c r="I1" s="22"/>
      <c r="J1" s="22"/>
    </row>
    <row r="2" spans="1:12" s="37" customFormat="1" ht="28" x14ac:dyDescent="0.35">
      <c r="A2" s="41" t="s">
        <v>97</v>
      </c>
      <c r="B2" s="41" t="s">
        <v>96</v>
      </c>
      <c r="C2" s="40" t="s">
        <v>54</v>
      </c>
      <c r="D2" s="39" t="str">
        <f>IF(A_COVER!$C10="","[Plan 1]",A_COVER!$C10)</f>
        <v>Blue Plus</v>
      </c>
      <c r="E2" s="38" t="str">
        <f>IF(A_COVER!$C11="","[Plan 2]",A_COVER!$C11)</f>
        <v>Health Patners</v>
      </c>
      <c r="F2" s="38" t="str">
        <f>IF(A_COVER!$C12="","[Plan 3]",A_COVER!$C12)</f>
        <v>Hennepin Health</v>
      </c>
      <c r="G2" s="38" t="str">
        <f>IF(A_COVER!$C13="","[Plan 4]",A_COVER!$C13)</f>
        <v>Itasca Medical Care</v>
      </c>
      <c r="H2" s="38" t="str">
        <f>IF(A_COVER!$C14="","[Plan 5]",A_COVER!$C14)</f>
        <v>Medica</v>
      </c>
      <c r="I2" s="38" t="str">
        <f>IF(A_COVER!$C15="","[Plan 6]",A_COVER!$C15)</f>
        <v>Prime West</v>
      </c>
      <c r="J2" s="38" t="str">
        <f>IF(A_COVER!$C16="","[Plan 7]",A_COVER!$C16)</f>
        <v xml:space="preserve">South County Health Alliance </v>
      </c>
      <c r="K2" s="38" t="str">
        <f>IF(A_COVER!$C17="","[Plan 8]",A_COVER!$C17)</f>
        <v>Ucare</v>
      </c>
      <c r="L2" s="38" t="str">
        <f>IF(A_COVER!$C18="","[Plan 9]",A_COVER!$C18)</f>
        <v>United Healthcare</v>
      </c>
    </row>
    <row r="3" spans="1:12" x14ac:dyDescent="0.35">
      <c r="A3" s="120" t="s">
        <v>345</v>
      </c>
      <c r="B3" s="25"/>
      <c r="C3" s="24"/>
      <c r="D3" s="167"/>
      <c r="E3" s="212"/>
      <c r="F3" s="212"/>
      <c r="G3" s="212"/>
      <c r="H3" s="212"/>
      <c r="I3" s="212"/>
      <c r="J3" s="212"/>
      <c r="K3" s="212"/>
      <c r="L3" s="212"/>
    </row>
    <row r="4" spans="1:12" s="180" customFormat="1" ht="28" x14ac:dyDescent="0.35">
      <c r="A4" s="154" t="s">
        <v>344</v>
      </c>
      <c r="B4" s="154" t="s">
        <v>343</v>
      </c>
      <c r="C4" s="154" t="s">
        <v>342</v>
      </c>
      <c r="D4" s="181">
        <v>335077</v>
      </c>
      <c r="E4" s="181">
        <v>189615</v>
      </c>
      <c r="F4" s="182">
        <v>33537</v>
      </c>
      <c r="G4" s="182">
        <v>9278</v>
      </c>
      <c r="H4" s="182">
        <v>2478</v>
      </c>
      <c r="I4" s="182">
        <v>44572</v>
      </c>
      <c r="J4" s="182">
        <v>26074</v>
      </c>
      <c r="K4" s="182">
        <v>385766</v>
      </c>
      <c r="L4" s="182">
        <v>34752</v>
      </c>
    </row>
    <row r="5" spans="1:12" ht="56" x14ac:dyDescent="0.35">
      <c r="A5" s="213" t="s">
        <v>341</v>
      </c>
      <c r="B5" s="213" t="s">
        <v>340</v>
      </c>
      <c r="C5" s="213" t="s">
        <v>339</v>
      </c>
      <c r="D5" s="183">
        <f>'D1_PLAN_set-indc'!D4/'B_STATE_set-indc'!$D$4</f>
        <v>0.21904222752015542</v>
      </c>
      <c r="E5" s="183">
        <f>'D1_PLAN_set-indc'!E4/'B_STATE_set-indc'!$D$4</f>
        <v>0.12395267944751287</v>
      </c>
      <c r="F5" s="183">
        <f>'D1_PLAN_set-indc'!F4/'B_STATE_set-indc'!$D$4</f>
        <v>2.1923376371232442E-2</v>
      </c>
      <c r="G5" s="183">
        <f>'D1_PLAN_set-indc'!G4/'B_STATE_set-indc'!$D$4</f>
        <v>6.0650948496375522E-3</v>
      </c>
      <c r="H5" s="183">
        <f>'D1_PLAN_set-indc'!H4/'B_STATE_set-indc'!$D$4</f>
        <v>1.6198862941799799E-3</v>
      </c>
      <c r="I5" s="183">
        <f>'D1_PLAN_set-indc'!I4/'B_STATE_set-indc'!$D$4</f>
        <v>2.9137034666743368E-2</v>
      </c>
      <c r="J5" s="183">
        <f>'D1_PLAN_set-indc'!J4/'B_STATE_set-indc'!$D$4</f>
        <v>1.7044759981617755E-2</v>
      </c>
      <c r="K5" s="183">
        <f>'D1_PLAN_set-indc'!K4/'B_STATE_set-indc'!$D$4</f>
        <v>0.25217798876538911</v>
      </c>
      <c r="L5" s="183">
        <f>'D1_PLAN_set-indc'!L4/'B_STATE_set-indc'!$D$4</f>
        <v>2.2717630546950227E-2</v>
      </c>
    </row>
    <row r="6" spans="1:12" ht="56" x14ac:dyDescent="0.35">
      <c r="A6" s="213" t="s">
        <v>338</v>
      </c>
      <c r="B6" s="213" t="s">
        <v>337</v>
      </c>
      <c r="C6" s="213" t="s">
        <v>748</v>
      </c>
      <c r="D6" s="183">
        <f>D4/'B_STATE_set-indc'!$D$5</f>
        <v>0.25770336775510422</v>
      </c>
      <c r="E6" s="183">
        <f>E4/'B_STATE_set-indc'!$D$5</f>
        <v>0.14583043323440312</v>
      </c>
      <c r="F6" s="183">
        <f>F4/'B_STATE_set-indc'!$D$5</f>
        <v>2.5792871024877657E-2</v>
      </c>
      <c r="G6" s="183">
        <f>G4/'B_STATE_set-indc'!$D$5</f>
        <v>7.1355892706209531E-3</v>
      </c>
      <c r="H6" s="183">
        <f>H4/'B_STATE_set-indc'!$D$5</f>
        <v>1.9057976086008538E-3</v>
      </c>
      <c r="I6" s="183">
        <f>I4/'B_STATE_set-indc'!$D$5</f>
        <v>3.4279746170523512E-2</v>
      </c>
      <c r="J6" s="183">
        <f>J4/'B_STATE_set-indc'!$D$5</f>
        <v>2.0053174675810598E-2</v>
      </c>
      <c r="K6" s="183">
        <f>K4/'B_STATE_set-indc'!$D$5</f>
        <v>0.29668761916041847</v>
      </c>
      <c r="L6" s="183">
        <f>L4/'B_STATE_set-indc'!$D$5</f>
        <v>2.672731174095919E-2</v>
      </c>
    </row>
    <row r="7" spans="1:12" x14ac:dyDescent="0.35">
      <c r="A7" s="120" t="s">
        <v>336</v>
      </c>
      <c r="B7" s="25"/>
      <c r="C7" s="24"/>
      <c r="D7" s="206"/>
      <c r="E7" s="207"/>
      <c r="F7" s="207"/>
      <c r="G7" s="207"/>
      <c r="H7" s="207"/>
      <c r="I7" s="207"/>
      <c r="J7" s="207"/>
      <c r="K7" s="207"/>
      <c r="L7" s="207"/>
    </row>
    <row r="8" spans="1:12" ht="84" x14ac:dyDescent="0.35">
      <c r="A8" s="210" t="s">
        <v>820</v>
      </c>
      <c r="B8" s="210" t="s">
        <v>335</v>
      </c>
      <c r="C8" s="197" t="s">
        <v>824</v>
      </c>
      <c r="D8" s="184">
        <v>0.90800000000000003</v>
      </c>
      <c r="E8" s="184">
        <v>0.92300000000000004</v>
      </c>
      <c r="F8" s="184">
        <v>0.90800000000000003</v>
      </c>
      <c r="G8" s="184">
        <v>0.85</v>
      </c>
      <c r="H8" s="185" t="s">
        <v>958</v>
      </c>
      <c r="I8" s="184">
        <v>0.92700000000000005</v>
      </c>
      <c r="J8" s="184">
        <v>0.89100000000000001</v>
      </c>
      <c r="K8" s="184">
        <v>0.92600000000000005</v>
      </c>
      <c r="L8" s="185" t="s">
        <v>958</v>
      </c>
    </row>
    <row r="9" spans="1:12" ht="42" x14ac:dyDescent="0.35">
      <c r="A9" s="210" t="s">
        <v>822</v>
      </c>
      <c r="B9" s="210" t="s">
        <v>821</v>
      </c>
      <c r="C9" s="197" t="s">
        <v>823</v>
      </c>
      <c r="D9" s="198" t="s">
        <v>825</v>
      </c>
      <c r="E9" s="198" t="s">
        <v>825</v>
      </c>
      <c r="F9" s="198" t="s">
        <v>825</v>
      </c>
      <c r="G9" s="198" t="s">
        <v>825</v>
      </c>
      <c r="H9" s="185" t="s">
        <v>958</v>
      </c>
      <c r="I9" s="198" t="s">
        <v>825</v>
      </c>
      <c r="J9" s="198" t="s">
        <v>825</v>
      </c>
      <c r="K9" s="198" t="s">
        <v>825</v>
      </c>
      <c r="L9" s="185" t="s">
        <v>958</v>
      </c>
    </row>
    <row r="10" spans="1:12" ht="56" x14ac:dyDescent="0.35">
      <c r="A10" s="211" t="s">
        <v>831</v>
      </c>
      <c r="B10" s="210" t="s">
        <v>829</v>
      </c>
      <c r="C10" s="197" t="s">
        <v>834</v>
      </c>
      <c r="D10" s="185" t="s">
        <v>958</v>
      </c>
      <c r="E10" s="185" t="s">
        <v>958</v>
      </c>
      <c r="F10" s="185" t="s">
        <v>958</v>
      </c>
      <c r="G10" s="185" t="s">
        <v>958</v>
      </c>
      <c r="H10" s="185" t="s">
        <v>958</v>
      </c>
      <c r="I10" s="185" t="s">
        <v>958</v>
      </c>
      <c r="J10" s="185" t="s">
        <v>958</v>
      </c>
      <c r="K10" s="185" t="s">
        <v>958</v>
      </c>
      <c r="L10" s="185" t="s">
        <v>958</v>
      </c>
    </row>
    <row r="11" spans="1:12" ht="28" x14ac:dyDescent="0.35">
      <c r="A11" s="211" t="s">
        <v>830</v>
      </c>
      <c r="B11" s="210" t="s">
        <v>729</v>
      </c>
      <c r="C11" s="197" t="s">
        <v>833</v>
      </c>
      <c r="D11" s="185" t="s">
        <v>978</v>
      </c>
      <c r="E11" s="185" t="s">
        <v>978</v>
      </c>
      <c r="F11" s="185" t="s">
        <v>978</v>
      </c>
      <c r="G11" s="185" t="s">
        <v>978</v>
      </c>
      <c r="H11" s="185" t="s">
        <v>958</v>
      </c>
      <c r="I11" s="185" t="s">
        <v>978</v>
      </c>
      <c r="J11" s="185" t="s">
        <v>978</v>
      </c>
      <c r="K11" s="185" t="s">
        <v>978</v>
      </c>
      <c r="L11" s="185" t="s">
        <v>958</v>
      </c>
    </row>
    <row r="12" spans="1:12" x14ac:dyDescent="0.35">
      <c r="A12" s="120" t="s">
        <v>334</v>
      </c>
      <c r="B12" s="25"/>
      <c r="C12" s="24"/>
      <c r="D12" s="208"/>
      <c r="E12" s="209"/>
      <c r="F12" s="209"/>
      <c r="G12" s="209"/>
      <c r="H12" s="209"/>
      <c r="I12" s="209"/>
      <c r="J12" s="209"/>
      <c r="K12" s="209"/>
      <c r="L12" s="209"/>
    </row>
    <row r="13" spans="1:12" ht="103.5" customHeight="1" x14ac:dyDescent="0.35">
      <c r="A13" s="203" t="s">
        <v>789</v>
      </c>
      <c r="B13" s="197" t="s">
        <v>791</v>
      </c>
      <c r="C13" s="197" t="s">
        <v>817</v>
      </c>
      <c r="D13" s="204" t="s">
        <v>1020</v>
      </c>
      <c r="E13" s="204" t="s">
        <v>1020</v>
      </c>
      <c r="F13" s="204" t="s">
        <v>1020</v>
      </c>
      <c r="G13" s="204" t="s">
        <v>1020</v>
      </c>
      <c r="H13" s="204" t="s">
        <v>1020</v>
      </c>
      <c r="I13" s="204" t="s">
        <v>1020</v>
      </c>
      <c r="J13" s="204" t="s">
        <v>1020</v>
      </c>
      <c r="K13" s="204" t="s">
        <v>1020</v>
      </c>
      <c r="L13" s="204" t="s">
        <v>1020</v>
      </c>
    </row>
    <row r="14" spans="1:12" ht="84" x14ac:dyDescent="0.35">
      <c r="A14" s="198" t="s">
        <v>332</v>
      </c>
      <c r="B14" s="198" t="s">
        <v>333</v>
      </c>
      <c r="C14" s="198" t="s">
        <v>818</v>
      </c>
      <c r="D14" s="205">
        <v>0.99549056914710332</v>
      </c>
      <c r="E14" s="205">
        <v>0.99208396528886178</v>
      </c>
      <c r="F14" s="205">
        <v>0.99753697999056423</v>
      </c>
      <c r="G14" s="205">
        <v>0.99981794301616411</v>
      </c>
      <c r="H14" s="205">
        <v>0.92806772869237264</v>
      </c>
      <c r="I14" s="205">
        <v>0.99970860409571261</v>
      </c>
      <c r="J14" s="205">
        <v>0.99676147465874843</v>
      </c>
      <c r="K14" s="205">
        <v>0.91252495739133299</v>
      </c>
      <c r="L14" s="205">
        <v>0.83114430484389368</v>
      </c>
    </row>
    <row r="15" spans="1:12" ht="159.5" x14ac:dyDescent="0.35">
      <c r="A15" s="197" t="s">
        <v>790</v>
      </c>
      <c r="B15" s="197" t="s">
        <v>331</v>
      </c>
      <c r="C15" s="197" t="s">
        <v>751</v>
      </c>
      <c r="D15" s="204" t="s">
        <v>1021</v>
      </c>
      <c r="E15" s="204" t="s">
        <v>1021</v>
      </c>
      <c r="F15" s="204" t="s">
        <v>1021</v>
      </c>
      <c r="G15" s="204" t="s">
        <v>1021</v>
      </c>
      <c r="H15" s="204" t="s">
        <v>1021</v>
      </c>
      <c r="I15" s="204" t="s">
        <v>1021</v>
      </c>
      <c r="J15" s="204" t="s">
        <v>1021</v>
      </c>
      <c r="K15" s="204" t="s">
        <v>1021</v>
      </c>
      <c r="L15" s="204" t="s">
        <v>1021</v>
      </c>
    </row>
    <row r="16" spans="1:12" x14ac:dyDescent="0.35">
      <c r="A16" s="120" t="s">
        <v>124</v>
      </c>
      <c r="B16" s="186"/>
      <c r="C16" s="187"/>
      <c r="D16" s="199"/>
      <c r="E16" s="200"/>
      <c r="F16" s="200"/>
      <c r="G16" s="200"/>
      <c r="H16" s="200"/>
      <c r="I16" s="200"/>
      <c r="J16" s="200"/>
      <c r="K16" s="200"/>
      <c r="L16" s="200"/>
    </row>
    <row r="17" spans="1:12" x14ac:dyDescent="0.35">
      <c r="A17" s="36" t="s">
        <v>330</v>
      </c>
      <c r="B17" s="188"/>
      <c r="C17" s="189"/>
      <c r="D17" s="199"/>
      <c r="E17" s="200"/>
      <c r="F17" s="200"/>
      <c r="G17" s="200"/>
      <c r="H17" s="200"/>
      <c r="I17" s="200"/>
      <c r="J17" s="200"/>
      <c r="K17" s="200"/>
      <c r="L17" s="200"/>
    </row>
    <row r="18" spans="1:12" ht="70" x14ac:dyDescent="0.35">
      <c r="A18" s="203" t="s">
        <v>329</v>
      </c>
      <c r="B18" s="197" t="s">
        <v>802</v>
      </c>
      <c r="C18" s="197" t="s">
        <v>803</v>
      </c>
      <c r="D18" s="182">
        <v>7231</v>
      </c>
      <c r="E18" s="182">
        <v>821</v>
      </c>
      <c r="F18" s="182">
        <v>188</v>
      </c>
      <c r="G18" s="182">
        <v>32</v>
      </c>
      <c r="H18" s="182">
        <v>26</v>
      </c>
      <c r="I18" s="182">
        <v>479</v>
      </c>
      <c r="J18" s="182">
        <v>135</v>
      </c>
      <c r="K18" s="182">
        <v>2578</v>
      </c>
      <c r="L18" s="182">
        <v>477</v>
      </c>
    </row>
    <row r="19" spans="1:12" ht="28" x14ac:dyDescent="0.35">
      <c r="A19" s="203" t="s">
        <v>328</v>
      </c>
      <c r="B19" s="197" t="s">
        <v>327</v>
      </c>
      <c r="C19" s="197" t="s">
        <v>326</v>
      </c>
      <c r="D19" s="182">
        <v>74</v>
      </c>
      <c r="E19" s="182">
        <v>34</v>
      </c>
      <c r="F19" s="182">
        <v>1</v>
      </c>
      <c r="G19" s="182">
        <v>0</v>
      </c>
      <c r="H19" s="182">
        <v>0</v>
      </c>
      <c r="I19" s="182">
        <v>10</v>
      </c>
      <c r="J19" s="182">
        <v>3</v>
      </c>
      <c r="K19" s="182">
        <v>58</v>
      </c>
      <c r="L19" s="182">
        <v>8</v>
      </c>
    </row>
    <row r="20" spans="1:12" ht="56" x14ac:dyDescent="0.35">
      <c r="A20" s="203" t="s">
        <v>325</v>
      </c>
      <c r="B20" s="197" t="s">
        <v>324</v>
      </c>
      <c r="C20" s="197" t="s">
        <v>804</v>
      </c>
      <c r="D20" s="182">
        <v>4</v>
      </c>
      <c r="E20" s="182">
        <v>1</v>
      </c>
      <c r="F20" s="182">
        <v>0</v>
      </c>
      <c r="G20" s="182">
        <v>0</v>
      </c>
      <c r="H20" s="182">
        <v>0</v>
      </c>
      <c r="I20" s="182">
        <v>0</v>
      </c>
      <c r="J20" s="182">
        <v>0</v>
      </c>
      <c r="K20" s="182">
        <v>0</v>
      </c>
      <c r="L20" s="182">
        <v>0</v>
      </c>
    </row>
    <row r="21" spans="1:12" ht="240.65" customHeight="1" x14ac:dyDescent="0.35">
      <c r="A21" s="203" t="s">
        <v>323</v>
      </c>
      <c r="B21" s="197" t="s">
        <v>322</v>
      </c>
      <c r="C21" s="197" t="s">
        <v>752</v>
      </c>
      <c r="D21" s="181" t="s">
        <v>1023</v>
      </c>
      <c r="E21" s="181" t="s">
        <v>1023</v>
      </c>
      <c r="F21" s="181" t="s">
        <v>1023</v>
      </c>
      <c r="G21" s="181" t="s">
        <v>1023</v>
      </c>
      <c r="H21" s="181" t="s">
        <v>1023</v>
      </c>
      <c r="I21" s="181" t="s">
        <v>1023</v>
      </c>
      <c r="J21" s="181" t="s">
        <v>1023</v>
      </c>
      <c r="K21" s="181" t="s">
        <v>1023</v>
      </c>
      <c r="L21" s="181" t="s">
        <v>1023</v>
      </c>
    </row>
    <row r="22" spans="1:12" ht="42" x14ac:dyDescent="0.35">
      <c r="A22" s="195" t="s">
        <v>321</v>
      </c>
      <c r="B22" s="196" t="s">
        <v>320</v>
      </c>
      <c r="C22" s="197" t="s">
        <v>319</v>
      </c>
      <c r="D22" s="182">
        <v>5117</v>
      </c>
      <c r="E22" s="182">
        <v>727</v>
      </c>
      <c r="F22" s="182">
        <v>143</v>
      </c>
      <c r="G22" s="182">
        <v>32</v>
      </c>
      <c r="H22" s="182">
        <v>21</v>
      </c>
      <c r="I22" s="182">
        <v>436</v>
      </c>
      <c r="J22" s="182">
        <v>120</v>
      </c>
      <c r="K22" s="182">
        <v>1844</v>
      </c>
      <c r="L22" s="182">
        <v>223</v>
      </c>
    </row>
    <row r="23" spans="1:12" ht="42" x14ac:dyDescent="0.35">
      <c r="A23" s="195" t="s">
        <v>318</v>
      </c>
      <c r="B23" s="196" t="s">
        <v>317</v>
      </c>
      <c r="C23" s="197" t="s">
        <v>316</v>
      </c>
      <c r="D23" s="182">
        <v>2075</v>
      </c>
      <c r="E23" s="182">
        <v>93</v>
      </c>
      <c r="F23" s="182">
        <v>43</v>
      </c>
      <c r="G23" s="182">
        <v>0</v>
      </c>
      <c r="H23" s="182">
        <v>5</v>
      </c>
      <c r="I23" s="182">
        <v>43</v>
      </c>
      <c r="J23" s="182">
        <v>14</v>
      </c>
      <c r="K23" s="182">
        <v>728</v>
      </c>
      <c r="L23" s="182">
        <v>254</v>
      </c>
    </row>
    <row r="24" spans="1:12" ht="56" x14ac:dyDescent="0.35">
      <c r="A24" s="203" t="s">
        <v>315</v>
      </c>
      <c r="B24" s="197" t="s">
        <v>805</v>
      </c>
      <c r="C24" s="197" t="s">
        <v>806</v>
      </c>
      <c r="D24" s="182">
        <v>0</v>
      </c>
      <c r="E24" s="182">
        <v>0</v>
      </c>
      <c r="F24" s="182">
        <v>0</v>
      </c>
      <c r="G24" s="182">
        <v>0</v>
      </c>
      <c r="H24" s="182">
        <v>0</v>
      </c>
      <c r="I24" s="182">
        <v>0</v>
      </c>
      <c r="J24" s="182">
        <v>0</v>
      </c>
      <c r="K24" s="182">
        <v>0</v>
      </c>
      <c r="L24" s="182">
        <v>0</v>
      </c>
    </row>
    <row r="25" spans="1:12" ht="42" x14ac:dyDescent="0.35">
      <c r="A25" s="203" t="s">
        <v>314</v>
      </c>
      <c r="B25" s="197" t="s">
        <v>313</v>
      </c>
      <c r="C25" s="197" t="s">
        <v>312</v>
      </c>
      <c r="D25" s="182">
        <v>7164</v>
      </c>
      <c r="E25" s="182">
        <v>573</v>
      </c>
      <c r="F25" s="182">
        <v>182</v>
      </c>
      <c r="G25" s="182">
        <v>5</v>
      </c>
      <c r="H25" s="182">
        <v>26</v>
      </c>
      <c r="I25" s="182">
        <v>412</v>
      </c>
      <c r="J25" s="182">
        <v>79</v>
      </c>
      <c r="K25" s="182">
        <v>2394</v>
      </c>
      <c r="L25" s="182">
        <v>470</v>
      </c>
    </row>
    <row r="26" spans="1:12" ht="42" x14ac:dyDescent="0.35">
      <c r="A26" s="203" t="s">
        <v>311</v>
      </c>
      <c r="B26" s="197" t="s">
        <v>310</v>
      </c>
      <c r="C26" s="197" t="s">
        <v>309</v>
      </c>
      <c r="D26" s="182">
        <v>44</v>
      </c>
      <c r="E26" s="182">
        <v>248</v>
      </c>
      <c r="F26" s="182">
        <v>6</v>
      </c>
      <c r="G26" s="182">
        <v>27</v>
      </c>
      <c r="H26" s="182">
        <v>0</v>
      </c>
      <c r="I26" s="182">
        <v>24</v>
      </c>
      <c r="J26" s="182">
        <v>56</v>
      </c>
      <c r="K26" s="182">
        <v>184</v>
      </c>
      <c r="L26" s="182">
        <v>7</v>
      </c>
    </row>
    <row r="27" spans="1:12" ht="28" x14ac:dyDescent="0.35">
      <c r="A27" s="203" t="s">
        <v>308</v>
      </c>
      <c r="B27" s="197" t="s">
        <v>307</v>
      </c>
      <c r="C27" s="197" t="s">
        <v>807</v>
      </c>
      <c r="D27" s="182">
        <v>0</v>
      </c>
      <c r="E27" s="182">
        <v>0</v>
      </c>
      <c r="F27" s="182">
        <v>0</v>
      </c>
      <c r="G27" s="182">
        <v>0</v>
      </c>
      <c r="H27" s="182">
        <v>0</v>
      </c>
      <c r="I27" s="182">
        <v>0</v>
      </c>
      <c r="J27" s="182">
        <v>0</v>
      </c>
      <c r="K27" s="182">
        <v>0</v>
      </c>
      <c r="L27" s="182">
        <v>0</v>
      </c>
    </row>
    <row r="28" spans="1:12" ht="42" x14ac:dyDescent="0.35">
      <c r="A28" s="203" t="s">
        <v>306</v>
      </c>
      <c r="B28" s="197" t="s">
        <v>305</v>
      </c>
      <c r="C28" s="197" t="s">
        <v>304</v>
      </c>
      <c r="D28" s="182">
        <v>23</v>
      </c>
      <c r="E28" s="182">
        <v>0</v>
      </c>
      <c r="F28" s="182">
        <v>0</v>
      </c>
      <c r="G28" s="182">
        <v>0</v>
      </c>
      <c r="H28" s="182">
        <v>0</v>
      </c>
      <c r="I28" s="182">
        <v>0</v>
      </c>
      <c r="J28" s="182">
        <v>0</v>
      </c>
      <c r="K28" s="182">
        <v>0</v>
      </c>
      <c r="L28" s="182">
        <v>0</v>
      </c>
    </row>
    <row r="29" spans="1:12" ht="56" x14ac:dyDescent="0.35">
      <c r="A29" s="203" t="s">
        <v>303</v>
      </c>
      <c r="B29" s="197" t="s">
        <v>302</v>
      </c>
      <c r="C29" s="197" t="s">
        <v>301</v>
      </c>
      <c r="D29" s="182">
        <v>0</v>
      </c>
      <c r="E29" s="182">
        <v>0</v>
      </c>
      <c r="F29" s="182">
        <v>0</v>
      </c>
      <c r="G29" s="182">
        <v>0</v>
      </c>
      <c r="H29" s="182">
        <v>0</v>
      </c>
      <c r="I29" s="182">
        <v>43</v>
      </c>
      <c r="J29" s="182">
        <v>0</v>
      </c>
      <c r="K29" s="182">
        <v>0</v>
      </c>
      <c r="L29" s="182">
        <v>0</v>
      </c>
    </row>
    <row r="30" spans="1:12" ht="42" x14ac:dyDescent="0.35">
      <c r="A30" s="195" t="s">
        <v>300</v>
      </c>
      <c r="B30" s="196" t="s">
        <v>299</v>
      </c>
      <c r="C30" s="196" t="s">
        <v>298</v>
      </c>
      <c r="D30" s="182">
        <v>44</v>
      </c>
      <c r="E30" s="182">
        <v>248</v>
      </c>
      <c r="F30" s="182">
        <v>6</v>
      </c>
      <c r="G30" s="182">
        <v>27</v>
      </c>
      <c r="H30" s="182">
        <v>0</v>
      </c>
      <c r="I30" s="182">
        <v>24</v>
      </c>
      <c r="J30" s="182">
        <v>56</v>
      </c>
      <c r="K30" s="182">
        <v>184</v>
      </c>
      <c r="L30" s="182">
        <v>7</v>
      </c>
    </row>
    <row r="31" spans="1:12" s="35" customFormat="1" ht="34.15" customHeight="1" x14ac:dyDescent="0.3">
      <c r="A31" s="295" t="s">
        <v>297</v>
      </c>
      <c r="B31" s="296"/>
      <c r="C31" s="296"/>
      <c r="D31" s="201" t="s">
        <v>224</v>
      </c>
      <c r="E31" s="201" t="s">
        <v>224</v>
      </c>
      <c r="F31" s="201" t="s">
        <v>224</v>
      </c>
      <c r="G31" s="201" t="s">
        <v>224</v>
      </c>
      <c r="H31" s="201" t="s">
        <v>224</v>
      </c>
      <c r="I31" s="201" t="s">
        <v>224</v>
      </c>
      <c r="J31" s="201" t="s">
        <v>224</v>
      </c>
      <c r="K31" s="201" t="s">
        <v>224</v>
      </c>
      <c r="L31" s="201" t="s">
        <v>224</v>
      </c>
    </row>
    <row r="32" spans="1:12" ht="70" x14ac:dyDescent="0.35">
      <c r="A32" s="195" t="s">
        <v>296</v>
      </c>
      <c r="B32" s="196" t="s">
        <v>295</v>
      </c>
      <c r="C32" s="197" t="s">
        <v>753</v>
      </c>
      <c r="D32" s="182">
        <v>53</v>
      </c>
      <c r="E32" s="182">
        <v>2</v>
      </c>
      <c r="F32" s="182">
        <v>1</v>
      </c>
      <c r="G32" s="182">
        <v>0</v>
      </c>
      <c r="H32" s="182">
        <v>0</v>
      </c>
      <c r="I32" s="182">
        <v>0</v>
      </c>
      <c r="J32" s="182">
        <v>0</v>
      </c>
      <c r="K32" s="182">
        <v>8</v>
      </c>
      <c r="L32" s="182">
        <v>5</v>
      </c>
    </row>
    <row r="33" spans="1:12" ht="70" x14ac:dyDescent="0.35">
      <c r="A33" s="195" t="s">
        <v>294</v>
      </c>
      <c r="B33" s="196" t="s">
        <v>293</v>
      </c>
      <c r="C33" s="197" t="s">
        <v>754</v>
      </c>
      <c r="D33" s="182">
        <v>37</v>
      </c>
      <c r="E33" s="182">
        <v>8</v>
      </c>
      <c r="F33" s="182">
        <v>0</v>
      </c>
      <c r="G33" s="182">
        <v>0</v>
      </c>
      <c r="H33" s="182">
        <v>0</v>
      </c>
      <c r="I33" s="182">
        <v>1</v>
      </c>
      <c r="J33" s="182">
        <v>0</v>
      </c>
      <c r="K33" s="182">
        <v>18</v>
      </c>
      <c r="L33" s="182">
        <v>5</v>
      </c>
    </row>
    <row r="34" spans="1:12" ht="42" x14ac:dyDescent="0.35">
      <c r="A34" s="195" t="s">
        <v>292</v>
      </c>
      <c r="B34" s="196" t="s">
        <v>291</v>
      </c>
      <c r="C34" s="197" t="s">
        <v>755</v>
      </c>
      <c r="D34" s="182">
        <v>18</v>
      </c>
      <c r="E34" s="182">
        <v>14</v>
      </c>
      <c r="F34" s="182">
        <v>0</v>
      </c>
      <c r="G34" s="182">
        <v>0</v>
      </c>
      <c r="H34" s="182">
        <v>0</v>
      </c>
      <c r="I34" s="182">
        <v>0</v>
      </c>
      <c r="J34" s="182">
        <v>0</v>
      </c>
      <c r="K34" s="182">
        <v>4</v>
      </c>
      <c r="L34" s="182">
        <v>2</v>
      </c>
    </row>
    <row r="35" spans="1:12" ht="42" x14ac:dyDescent="0.35">
      <c r="A35" s="195" t="s">
        <v>290</v>
      </c>
      <c r="B35" s="196" t="s">
        <v>289</v>
      </c>
      <c r="C35" s="197" t="s">
        <v>756</v>
      </c>
      <c r="D35" s="182">
        <v>5</v>
      </c>
      <c r="E35" s="182">
        <v>25</v>
      </c>
      <c r="F35" s="182">
        <v>0</v>
      </c>
      <c r="G35" s="182">
        <v>0</v>
      </c>
      <c r="H35" s="182">
        <v>0</v>
      </c>
      <c r="I35" s="182">
        <v>4</v>
      </c>
      <c r="J35" s="182">
        <v>0</v>
      </c>
      <c r="K35" s="182">
        <v>2</v>
      </c>
      <c r="L35" s="182">
        <v>2</v>
      </c>
    </row>
    <row r="36" spans="1:12" ht="42" x14ac:dyDescent="0.35">
      <c r="A36" s="195" t="s">
        <v>288</v>
      </c>
      <c r="B36" s="196" t="s">
        <v>287</v>
      </c>
      <c r="C36" s="197" t="s">
        <v>757</v>
      </c>
      <c r="D36" s="182">
        <v>5904</v>
      </c>
      <c r="E36" s="182">
        <v>146</v>
      </c>
      <c r="F36" s="182">
        <v>142</v>
      </c>
      <c r="G36" s="182">
        <v>1</v>
      </c>
      <c r="H36" s="182">
        <v>17</v>
      </c>
      <c r="I36" s="182">
        <v>190</v>
      </c>
      <c r="J36" s="182">
        <v>36</v>
      </c>
      <c r="K36" s="182">
        <v>1693</v>
      </c>
      <c r="L36" s="182">
        <v>374</v>
      </c>
    </row>
    <row r="37" spans="1:12" ht="42" x14ac:dyDescent="0.35">
      <c r="A37" s="195" t="s">
        <v>286</v>
      </c>
      <c r="B37" s="196" t="s">
        <v>285</v>
      </c>
      <c r="C37" s="197" t="s">
        <v>758</v>
      </c>
      <c r="D37" s="182">
        <v>0</v>
      </c>
      <c r="E37" s="182">
        <v>0</v>
      </c>
      <c r="F37" s="182">
        <v>0</v>
      </c>
      <c r="G37" s="182">
        <v>0</v>
      </c>
      <c r="H37" s="182">
        <v>0</v>
      </c>
      <c r="I37" s="182">
        <v>0</v>
      </c>
      <c r="J37" s="182">
        <v>0</v>
      </c>
      <c r="K37" s="182">
        <v>0</v>
      </c>
      <c r="L37" s="182">
        <v>0</v>
      </c>
    </row>
    <row r="38" spans="1:12" ht="56" x14ac:dyDescent="0.35">
      <c r="A38" s="195" t="s">
        <v>284</v>
      </c>
      <c r="B38" s="196" t="s">
        <v>283</v>
      </c>
      <c r="C38" s="197" t="s">
        <v>759</v>
      </c>
      <c r="D38" s="182">
        <v>4</v>
      </c>
      <c r="E38" s="182">
        <v>1</v>
      </c>
      <c r="F38" s="182">
        <v>0</v>
      </c>
      <c r="G38" s="182">
        <v>0</v>
      </c>
      <c r="H38" s="182">
        <v>0</v>
      </c>
      <c r="I38" s="182">
        <v>0</v>
      </c>
      <c r="J38" s="182">
        <v>0</v>
      </c>
      <c r="K38" s="182">
        <v>0</v>
      </c>
      <c r="L38" s="182">
        <v>0</v>
      </c>
    </row>
    <row r="39" spans="1:12" ht="42" x14ac:dyDescent="0.35">
      <c r="A39" s="195" t="s">
        <v>282</v>
      </c>
      <c r="B39" s="196" t="s">
        <v>281</v>
      </c>
      <c r="C39" s="197" t="s">
        <v>760</v>
      </c>
      <c r="D39" s="182">
        <v>296</v>
      </c>
      <c r="E39" s="182">
        <v>234</v>
      </c>
      <c r="F39" s="182">
        <v>32</v>
      </c>
      <c r="G39" s="182">
        <v>1</v>
      </c>
      <c r="H39" s="182">
        <v>5</v>
      </c>
      <c r="I39" s="182">
        <v>153</v>
      </c>
      <c r="J39" s="182">
        <v>19</v>
      </c>
      <c r="K39" s="182">
        <v>587</v>
      </c>
      <c r="L39" s="182">
        <v>44</v>
      </c>
    </row>
    <row r="40" spans="1:12" ht="42" x14ac:dyDescent="0.35">
      <c r="A40" s="195" t="s">
        <v>280</v>
      </c>
      <c r="B40" s="196" t="s">
        <v>279</v>
      </c>
      <c r="C40" s="197" t="s">
        <v>761</v>
      </c>
      <c r="D40" s="182">
        <v>3</v>
      </c>
      <c r="E40" s="182">
        <v>2</v>
      </c>
      <c r="F40" s="182">
        <v>0</v>
      </c>
      <c r="G40" s="182">
        <v>0</v>
      </c>
      <c r="H40" s="182">
        <v>1</v>
      </c>
      <c r="I40" s="182">
        <v>1</v>
      </c>
      <c r="J40" s="182">
        <v>1</v>
      </c>
      <c r="K40" s="182">
        <v>10</v>
      </c>
      <c r="L40" s="182">
        <v>0</v>
      </c>
    </row>
    <row r="41" spans="1:12" ht="42" x14ac:dyDescent="0.35">
      <c r="A41" s="195" t="s">
        <v>278</v>
      </c>
      <c r="B41" s="196" t="s">
        <v>277</v>
      </c>
      <c r="C41" s="197" t="s">
        <v>762</v>
      </c>
      <c r="D41" s="182">
        <v>911</v>
      </c>
      <c r="E41" s="182">
        <v>389</v>
      </c>
      <c r="F41" s="182">
        <v>13</v>
      </c>
      <c r="G41" s="182">
        <v>30</v>
      </c>
      <c r="H41" s="182">
        <v>3</v>
      </c>
      <c r="I41" s="182">
        <v>130</v>
      </c>
      <c r="J41" s="182">
        <v>79</v>
      </c>
      <c r="K41" s="182">
        <v>256</v>
      </c>
      <c r="L41" s="182">
        <v>45</v>
      </c>
    </row>
    <row r="42" spans="1:12" x14ac:dyDescent="0.35">
      <c r="A42" s="36" t="s">
        <v>787</v>
      </c>
      <c r="B42" s="188"/>
      <c r="C42" s="189"/>
      <c r="D42" s="202"/>
      <c r="E42" s="202"/>
      <c r="F42" s="202"/>
      <c r="G42" s="202"/>
      <c r="H42" s="202"/>
      <c r="I42" s="202"/>
      <c r="J42" s="202"/>
      <c r="K42" s="202"/>
      <c r="L42" s="202"/>
    </row>
    <row r="43" spans="1:12" ht="28" x14ac:dyDescent="0.35">
      <c r="A43" s="195" t="s">
        <v>276</v>
      </c>
      <c r="B43" s="197" t="s">
        <v>275</v>
      </c>
      <c r="C43" s="197" t="s">
        <v>808</v>
      </c>
      <c r="D43" s="182">
        <v>254</v>
      </c>
      <c r="E43" s="182">
        <v>52</v>
      </c>
      <c r="F43" s="182">
        <v>4</v>
      </c>
      <c r="G43" s="182">
        <v>0</v>
      </c>
      <c r="H43" s="182">
        <v>1</v>
      </c>
      <c r="I43" s="182">
        <v>17</v>
      </c>
      <c r="J43" s="182">
        <v>6</v>
      </c>
      <c r="K43" s="182">
        <v>113</v>
      </c>
      <c r="L43" s="182">
        <v>11</v>
      </c>
    </row>
    <row r="44" spans="1:12" ht="42" x14ac:dyDescent="0.35">
      <c r="A44" s="195" t="s">
        <v>274</v>
      </c>
      <c r="B44" s="196" t="s">
        <v>273</v>
      </c>
      <c r="C44" s="196" t="s">
        <v>272</v>
      </c>
      <c r="D44" s="182">
        <v>111</v>
      </c>
      <c r="E44" s="182">
        <v>19</v>
      </c>
      <c r="F44" s="182">
        <v>3</v>
      </c>
      <c r="G44" s="182">
        <v>0</v>
      </c>
      <c r="H44" s="182">
        <v>0</v>
      </c>
      <c r="I44" s="182">
        <v>8</v>
      </c>
      <c r="J44" s="182">
        <v>2</v>
      </c>
      <c r="K44" s="182">
        <v>40</v>
      </c>
      <c r="L44" s="182">
        <v>5</v>
      </c>
    </row>
    <row r="45" spans="1:12" ht="28" x14ac:dyDescent="0.35">
      <c r="A45" s="195" t="s">
        <v>271</v>
      </c>
      <c r="B45" s="196" t="s">
        <v>270</v>
      </c>
      <c r="C45" s="196" t="s">
        <v>269</v>
      </c>
      <c r="D45" s="182">
        <v>28</v>
      </c>
      <c r="E45" s="182">
        <v>9</v>
      </c>
      <c r="F45" s="182">
        <v>1</v>
      </c>
      <c r="G45" s="182">
        <v>0</v>
      </c>
      <c r="H45" s="182">
        <v>1</v>
      </c>
      <c r="I45" s="182">
        <v>3</v>
      </c>
      <c r="J45" s="182">
        <v>1</v>
      </c>
      <c r="K45" s="182">
        <v>23</v>
      </c>
      <c r="L45" s="182">
        <v>0</v>
      </c>
    </row>
    <row r="46" spans="1:12" ht="42" x14ac:dyDescent="0.35">
      <c r="A46" s="203" t="s">
        <v>268</v>
      </c>
      <c r="B46" s="197" t="s">
        <v>267</v>
      </c>
      <c r="C46" s="197" t="s">
        <v>690</v>
      </c>
      <c r="D46" s="182">
        <v>16</v>
      </c>
      <c r="E46" s="182">
        <v>1</v>
      </c>
      <c r="F46" s="182">
        <v>0</v>
      </c>
      <c r="G46" s="182">
        <v>0</v>
      </c>
      <c r="H46" s="182">
        <v>0</v>
      </c>
      <c r="I46" s="182">
        <v>0</v>
      </c>
      <c r="J46" s="182">
        <v>0</v>
      </c>
      <c r="K46" s="182">
        <v>7</v>
      </c>
      <c r="L46" s="182">
        <v>2</v>
      </c>
    </row>
    <row r="47" spans="1:12" ht="70" x14ac:dyDescent="0.35">
      <c r="A47" s="195" t="s">
        <v>266</v>
      </c>
      <c r="B47" s="196" t="s">
        <v>265</v>
      </c>
      <c r="C47" s="196" t="s">
        <v>730</v>
      </c>
      <c r="D47" s="182">
        <v>0</v>
      </c>
      <c r="E47" s="182">
        <v>0</v>
      </c>
      <c r="F47" s="182">
        <v>0</v>
      </c>
      <c r="G47" s="182">
        <v>0</v>
      </c>
      <c r="H47" s="182">
        <v>0</v>
      </c>
      <c r="I47" s="182">
        <v>0</v>
      </c>
      <c r="J47" s="182">
        <v>0</v>
      </c>
      <c r="K47" s="182">
        <v>0</v>
      </c>
      <c r="L47" s="182">
        <v>0</v>
      </c>
    </row>
    <row r="48" spans="1:12" ht="72.650000000000006" customHeight="1" x14ac:dyDescent="0.35">
      <c r="A48" s="195" t="s">
        <v>263</v>
      </c>
      <c r="B48" s="196" t="s">
        <v>262</v>
      </c>
      <c r="C48" s="196" t="s">
        <v>731</v>
      </c>
      <c r="D48" s="182">
        <v>0</v>
      </c>
      <c r="E48" s="182">
        <v>0</v>
      </c>
      <c r="F48" s="182">
        <v>0</v>
      </c>
      <c r="G48" s="182">
        <v>0</v>
      </c>
      <c r="H48" s="182">
        <v>0</v>
      </c>
      <c r="I48" s="182">
        <v>0</v>
      </c>
      <c r="J48" s="182">
        <v>0</v>
      </c>
      <c r="K48" s="182">
        <v>0</v>
      </c>
      <c r="L48" s="182">
        <v>0</v>
      </c>
    </row>
    <row r="49" spans="1:12" x14ac:dyDescent="0.35">
      <c r="A49" s="36" t="s">
        <v>260</v>
      </c>
      <c r="B49" s="188"/>
      <c r="C49" s="189"/>
      <c r="D49" s="202"/>
      <c r="E49" s="202"/>
      <c r="F49" s="202"/>
      <c r="G49" s="202"/>
      <c r="H49" s="202"/>
      <c r="I49" s="202"/>
      <c r="J49" s="202"/>
      <c r="K49" s="202"/>
      <c r="L49" s="202"/>
    </row>
    <row r="50" spans="1:12" ht="28" x14ac:dyDescent="0.35">
      <c r="A50" s="195" t="s">
        <v>259</v>
      </c>
      <c r="B50" s="197" t="s">
        <v>258</v>
      </c>
      <c r="C50" s="197" t="s">
        <v>809</v>
      </c>
      <c r="D50" s="182">
        <v>7188</v>
      </c>
      <c r="E50" s="182">
        <v>3982</v>
      </c>
      <c r="F50" s="182">
        <v>193</v>
      </c>
      <c r="G50" s="182">
        <v>67</v>
      </c>
      <c r="H50" s="182">
        <v>118</v>
      </c>
      <c r="I50" s="182">
        <v>60</v>
      </c>
      <c r="J50" s="182">
        <v>43</v>
      </c>
      <c r="K50" s="182">
        <v>976</v>
      </c>
      <c r="L50" s="182">
        <v>89</v>
      </c>
    </row>
    <row r="51" spans="1:12" ht="28" x14ac:dyDescent="0.35">
      <c r="A51" s="195" t="s">
        <v>257</v>
      </c>
      <c r="B51" s="196" t="s">
        <v>256</v>
      </c>
      <c r="C51" s="196" t="s">
        <v>255</v>
      </c>
      <c r="D51" s="182">
        <v>18</v>
      </c>
      <c r="E51" s="182">
        <v>32</v>
      </c>
      <c r="F51" s="182">
        <v>0</v>
      </c>
      <c r="G51" s="182">
        <v>1</v>
      </c>
      <c r="H51" s="182">
        <v>0</v>
      </c>
      <c r="I51" s="182">
        <v>0</v>
      </c>
      <c r="J51" s="182">
        <v>2</v>
      </c>
      <c r="K51" s="182">
        <f>3+7</f>
        <v>10</v>
      </c>
      <c r="L51" s="182">
        <v>3</v>
      </c>
    </row>
    <row r="52" spans="1:12" ht="56" x14ac:dyDescent="0.35">
      <c r="A52" s="195" t="s">
        <v>254</v>
      </c>
      <c r="B52" s="196" t="s">
        <v>253</v>
      </c>
      <c r="C52" s="196" t="s">
        <v>252</v>
      </c>
      <c r="D52" s="182">
        <v>1</v>
      </c>
      <c r="E52" s="182">
        <v>4</v>
      </c>
      <c r="F52" s="182">
        <v>0</v>
      </c>
      <c r="G52" s="182">
        <v>0</v>
      </c>
      <c r="H52" s="182">
        <v>0</v>
      </c>
      <c r="I52" s="182">
        <v>0</v>
      </c>
      <c r="J52" s="182">
        <v>0</v>
      </c>
      <c r="K52" s="182">
        <v>0</v>
      </c>
      <c r="L52" s="182">
        <v>1</v>
      </c>
    </row>
    <row r="53" spans="1:12" ht="228" customHeight="1" x14ac:dyDescent="0.35">
      <c r="A53" s="195" t="s">
        <v>251</v>
      </c>
      <c r="B53" s="196" t="s">
        <v>250</v>
      </c>
      <c r="C53" s="197" t="s">
        <v>763</v>
      </c>
      <c r="D53" s="181" t="s">
        <v>1023</v>
      </c>
      <c r="E53" s="181" t="s">
        <v>1023</v>
      </c>
      <c r="F53" s="181" t="s">
        <v>1023</v>
      </c>
      <c r="G53" s="181" t="s">
        <v>1023</v>
      </c>
      <c r="H53" s="181" t="s">
        <v>1023</v>
      </c>
      <c r="I53" s="181" t="s">
        <v>1023</v>
      </c>
      <c r="J53" s="181" t="s">
        <v>1023</v>
      </c>
      <c r="K53" s="181" t="s">
        <v>1023</v>
      </c>
      <c r="L53" s="181" t="s">
        <v>1023</v>
      </c>
    </row>
    <row r="54" spans="1:12" ht="42.65" customHeight="1" x14ac:dyDescent="0.35">
      <c r="A54" s="195" t="s">
        <v>249</v>
      </c>
      <c r="B54" s="196" t="s">
        <v>248</v>
      </c>
      <c r="C54" s="197" t="s">
        <v>247</v>
      </c>
      <c r="D54" s="181">
        <v>7163</v>
      </c>
      <c r="E54" s="181">
        <v>3970</v>
      </c>
      <c r="F54" s="181">
        <v>190</v>
      </c>
      <c r="G54" s="181">
        <v>66</v>
      </c>
      <c r="H54" s="181">
        <v>118</v>
      </c>
      <c r="I54" s="181">
        <v>60</v>
      </c>
      <c r="J54" s="181">
        <v>43</v>
      </c>
      <c r="K54" s="181">
        <v>966</v>
      </c>
      <c r="L54" s="181">
        <v>89</v>
      </c>
    </row>
    <row r="55" spans="1:12" s="35" customFormat="1" ht="34.15" customHeight="1" x14ac:dyDescent="0.3">
      <c r="A55" s="297" t="s">
        <v>246</v>
      </c>
      <c r="B55" s="34"/>
      <c r="C55" s="34"/>
      <c r="D55" s="201" t="s">
        <v>224</v>
      </c>
      <c r="E55" s="201" t="s">
        <v>224</v>
      </c>
      <c r="F55" s="201" t="s">
        <v>224</v>
      </c>
      <c r="G55" s="201" t="s">
        <v>224</v>
      </c>
      <c r="H55" s="201" t="s">
        <v>224</v>
      </c>
      <c r="I55" s="201" t="s">
        <v>224</v>
      </c>
      <c r="J55" s="201" t="s">
        <v>224</v>
      </c>
      <c r="K55" s="201" t="s">
        <v>224</v>
      </c>
      <c r="L55" s="201" t="s">
        <v>224</v>
      </c>
    </row>
    <row r="56" spans="1:12" ht="56" x14ac:dyDescent="0.35">
      <c r="A56" s="195" t="s">
        <v>245</v>
      </c>
      <c r="B56" s="196" t="s">
        <v>244</v>
      </c>
      <c r="C56" s="197" t="s">
        <v>764</v>
      </c>
      <c r="D56" s="182">
        <v>117</v>
      </c>
      <c r="E56" s="182">
        <v>9</v>
      </c>
      <c r="F56" s="182">
        <v>1</v>
      </c>
      <c r="G56" s="182">
        <v>0</v>
      </c>
      <c r="H56" s="182">
        <v>1</v>
      </c>
      <c r="I56" s="182">
        <v>3</v>
      </c>
      <c r="J56" s="182">
        <v>1</v>
      </c>
      <c r="K56" s="182">
        <v>4</v>
      </c>
      <c r="L56" s="182">
        <v>0</v>
      </c>
    </row>
    <row r="57" spans="1:12" ht="70" x14ac:dyDescent="0.35">
      <c r="A57" s="195" t="s">
        <v>243</v>
      </c>
      <c r="B57" s="196" t="s">
        <v>242</v>
      </c>
      <c r="C57" s="197" t="s">
        <v>765</v>
      </c>
      <c r="D57" s="182">
        <v>190</v>
      </c>
      <c r="E57" s="182">
        <v>11</v>
      </c>
      <c r="F57" s="182">
        <v>0</v>
      </c>
      <c r="G57" s="182">
        <v>1</v>
      </c>
      <c r="H57" s="182">
        <v>0</v>
      </c>
      <c r="I57" s="182">
        <v>0</v>
      </c>
      <c r="J57" s="182">
        <v>0</v>
      </c>
      <c r="K57" s="182">
        <v>2</v>
      </c>
      <c r="L57" s="182">
        <v>1</v>
      </c>
    </row>
    <row r="58" spans="1:12" ht="42" x14ac:dyDescent="0.35">
      <c r="A58" s="195" t="s">
        <v>241</v>
      </c>
      <c r="B58" s="196" t="s">
        <v>240</v>
      </c>
      <c r="C58" s="197" t="s">
        <v>766</v>
      </c>
      <c r="D58" s="182">
        <v>9</v>
      </c>
      <c r="E58" s="182">
        <v>8</v>
      </c>
      <c r="F58" s="182">
        <v>0</v>
      </c>
      <c r="G58" s="182">
        <v>0</v>
      </c>
      <c r="H58" s="182">
        <v>0</v>
      </c>
      <c r="I58" s="182">
        <v>2</v>
      </c>
      <c r="J58" s="182">
        <v>1</v>
      </c>
      <c r="K58" s="182">
        <v>4</v>
      </c>
      <c r="L58" s="182">
        <v>0</v>
      </c>
    </row>
    <row r="59" spans="1:12" ht="42" x14ac:dyDescent="0.35">
      <c r="A59" s="195" t="s">
        <v>239</v>
      </c>
      <c r="B59" s="196" t="s">
        <v>238</v>
      </c>
      <c r="C59" s="197" t="s">
        <v>767</v>
      </c>
      <c r="D59" s="182">
        <v>23</v>
      </c>
      <c r="E59" s="182">
        <v>58</v>
      </c>
      <c r="F59" s="182">
        <v>0</v>
      </c>
      <c r="G59" s="182">
        <v>4</v>
      </c>
      <c r="H59" s="182">
        <v>1</v>
      </c>
      <c r="I59" s="182">
        <v>1</v>
      </c>
      <c r="J59" s="182">
        <v>0</v>
      </c>
      <c r="K59" s="182">
        <v>6</v>
      </c>
      <c r="L59" s="182">
        <v>3</v>
      </c>
    </row>
    <row r="60" spans="1:12" ht="42" x14ac:dyDescent="0.35">
      <c r="A60" s="195" t="s">
        <v>237</v>
      </c>
      <c r="B60" s="196" t="s">
        <v>236</v>
      </c>
      <c r="C60" s="197" t="s">
        <v>768</v>
      </c>
      <c r="D60" s="182">
        <v>43</v>
      </c>
      <c r="E60" s="182">
        <v>610</v>
      </c>
      <c r="F60" s="182">
        <v>10</v>
      </c>
      <c r="G60" s="182">
        <v>6</v>
      </c>
      <c r="H60" s="182">
        <v>3</v>
      </c>
      <c r="I60" s="182">
        <v>6</v>
      </c>
      <c r="J60" s="182">
        <v>6</v>
      </c>
      <c r="K60" s="182">
        <v>15</v>
      </c>
      <c r="L60" s="182">
        <v>0</v>
      </c>
    </row>
    <row r="61" spans="1:12" ht="42" x14ac:dyDescent="0.35">
      <c r="A61" s="195" t="s">
        <v>235</v>
      </c>
      <c r="B61" s="196" t="s">
        <v>234</v>
      </c>
      <c r="C61" s="197" t="s">
        <v>769</v>
      </c>
      <c r="D61" s="182">
        <v>1</v>
      </c>
      <c r="E61" s="182">
        <v>3</v>
      </c>
      <c r="F61" s="182">
        <v>0</v>
      </c>
      <c r="G61" s="182">
        <v>0</v>
      </c>
      <c r="H61" s="182">
        <v>0</v>
      </c>
      <c r="I61" s="182">
        <v>1</v>
      </c>
      <c r="J61" s="182">
        <v>0</v>
      </c>
      <c r="K61" s="182">
        <v>0</v>
      </c>
      <c r="L61" s="182">
        <v>0</v>
      </c>
    </row>
    <row r="62" spans="1:12" ht="56" x14ac:dyDescent="0.35">
      <c r="A62" s="195" t="s">
        <v>233</v>
      </c>
      <c r="B62" s="196" t="s">
        <v>232</v>
      </c>
      <c r="C62" s="197" t="s">
        <v>770</v>
      </c>
      <c r="D62" s="182">
        <v>1</v>
      </c>
      <c r="E62" s="182">
        <v>4</v>
      </c>
      <c r="F62" s="182">
        <v>0</v>
      </c>
      <c r="G62" s="182">
        <v>0</v>
      </c>
      <c r="H62" s="182">
        <v>0</v>
      </c>
      <c r="I62" s="182">
        <v>0</v>
      </c>
      <c r="J62" s="182">
        <v>0</v>
      </c>
      <c r="K62" s="182">
        <v>0</v>
      </c>
      <c r="L62" s="182">
        <v>1</v>
      </c>
    </row>
    <row r="63" spans="1:12" ht="42" x14ac:dyDescent="0.35">
      <c r="A63" s="195" t="s">
        <v>231</v>
      </c>
      <c r="B63" s="196" t="s">
        <v>230</v>
      </c>
      <c r="C63" s="197" t="s">
        <v>771</v>
      </c>
      <c r="D63" s="182">
        <v>172</v>
      </c>
      <c r="E63" s="182">
        <v>726</v>
      </c>
      <c r="F63" s="182">
        <v>26</v>
      </c>
      <c r="G63" s="182">
        <v>4</v>
      </c>
      <c r="H63" s="182">
        <v>4</v>
      </c>
      <c r="I63" s="182">
        <v>13</v>
      </c>
      <c r="J63" s="182">
        <v>6</v>
      </c>
      <c r="K63" s="182">
        <v>202</v>
      </c>
      <c r="L63" s="182">
        <v>9</v>
      </c>
    </row>
    <row r="64" spans="1:12" ht="42" x14ac:dyDescent="0.35">
      <c r="A64" s="195" t="s">
        <v>229</v>
      </c>
      <c r="B64" s="196" t="s">
        <v>228</v>
      </c>
      <c r="C64" s="197" t="s">
        <v>772</v>
      </c>
      <c r="D64" s="182">
        <v>3376</v>
      </c>
      <c r="E64" s="182">
        <v>78</v>
      </c>
      <c r="F64" s="182">
        <v>131</v>
      </c>
      <c r="G64" s="182">
        <v>2</v>
      </c>
      <c r="H64" s="182">
        <v>80</v>
      </c>
      <c r="I64" s="182">
        <v>2</v>
      </c>
      <c r="J64" s="182">
        <v>24</v>
      </c>
      <c r="K64" s="182">
        <v>580</v>
      </c>
      <c r="L64" s="182">
        <v>27</v>
      </c>
    </row>
    <row r="65" spans="1:12" ht="42" x14ac:dyDescent="0.35">
      <c r="A65" s="195" t="s">
        <v>227</v>
      </c>
      <c r="B65" s="196" t="s">
        <v>226</v>
      </c>
      <c r="C65" s="197" t="s">
        <v>773</v>
      </c>
      <c r="D65" s="182">
        <v>3257</v>
      </c>
      <c r="E65" s="182">
        <v>2478</v>
      </c>
      <c r="F65" s="182">
        <v>25</v>
      </c>
      <c r="G65" s="182">
        <v>50</v>
      </c>
      <c r="H65" s="182">
        <v>29</v>
      </c>
      <c r="I65" s="182">
        <v>33</v>
      </c>
      <c r="J65" s="182">
        <v>5</v>
      </c>
      <c r="K65" s="182">
        <v>163</v>
      </c>
      <c r="L65" s="182">
        <v>48</v>
      </c>
    </row>
    <row r="66" spans="1:12" s="35" customFormat="1" ht="34.15" customHeight="1" x14ac:dyDescent="0.3">
      <c r="A66" s="297" t="s">
        <v>225</v>
      </c>
      <c r="B66" s="34"/>
      <c r="C66" s="34"/>
      <c r="D66" s="201" t="s">
        <v>224</v>
      </c>
      <c r="E66" s="201" t="s">
        <v>224</v>
      </c>
      <c r="F66" s="201" t="s">
        <v>224</v>
      </c>
      <c r="G66" s="201" t="s">
        <v>224</v>
      </c>
      <c r="H66" s="201" t="s">
        <v>224</v>
      </c>
      <c r="I66" s="201" t="s">
        <v>224</v>
      </c>
      <c r="J66" s="201" t="s">
        <v>224</v>
      </c>
      <c r="K66" s="201" t="s">
        <v>224</v>
      </c>
      <c r="L66" s="201" t="s">
        <v>224</v>
      </c>
    </row>
    <row r="67" spans="1:12" ht="56" x14ac:dyDescent="0.35">
      <c r="A67" s="195" t="s">
        <v>223</v>
      </c>
      <c r="B67" s="196" t="s">
        <v>222</v>
      </c>
      <c r="C67" s="196" t="s">
        <v>792</v>
      </c>
      <c r="D67" s="182">
        <v>3013</v>
      </c>
      <c r="E67" s="182">
        <v>1230</v>
      </c>
      <c r="F67" s="182">
        <v>13</v>
      </c>
      <c r="G67" s="182">
        <v>57</v>
      </c>
      <c r="H67" s="182">
        <v>88</v>
      </c>
      <c r="I67" s="182">
        <v>10</v>
      </c>
      <c r="J67" s="182">
        <v>7</v>
      </c>
      <c r="K67" s="182">
        <v>87</v>
      </c>
      <c r="L67" s="182">
        <v>7</v>
      </c>
    </row>
    <row r="68" spans="1:12" ht="56" x14ac:dyDescent="0.35">
      <c r="A68" s="195" t="s">
        <v>221</v>
      </c>
      <c r="B68" s="196" t="s">
        <v>220</v>
      </c>
      <c r="C68" s="197" t="s">
        <v>793</v>
      </c>
      <c r="D68" s="182">
        <v>69</v>
      </c>
      <c r="E68" s="182">
        <v>46</v>
      </c>
      <c r="F68" s="182">
        <v>1</v>
      </c>
      <c r="G68" s="182">
        <v>1</v>
      </c>
      <c r="H68" s="182">
        <v>2</v>
      </c>
      <c r="I68" s="182">
        <v>10</v>
      </c>
      <c r="J68" s="182">
        <v>0</v>
      </c>
      <c r="K68" s="182">
        <v>3</v>
      </c>
      <c r="L68" s="182">
        <v>2</v>
      </c>
    </row>
    <row r="69" spans="1:12" ht="42" x14ac:dyDescent="0.35">
      <c r="A69" s="195" t="s">
        <v>219</v>
      </c>
      <c r="B69" s="196" t="s">
        <v>218</v>
      </c>
      <c r="C69" s="196" t="s">
        <v>794</v>
      </c>
      <c r="D69" s="182">
        <v>3085</v>
      </c>
      <c r="E69" s="182">
        <v>685</v>
      </c>
      <c r="F69" s="182">
        <v>126</v>
      </c>
      <c r="G69" s="182">
        <v>5</v>
      </c>
      <c r="H69" s="182">
        <v>1</v>
      </c>
      <c r="I69" s="182">
        <v>11</v>
      </c>
      <c r="J69" s="182">
        <v>21</v>
      </c>
      <c r="K69" s="182">
        <v>546</v>
      </c>
      <c r="L69" s="182">
        <v>65</v>
      </c>
    </row>
    <row r="70" spans="1:12" ht="56" x14ac:dyDescent="0.35">
      <c r="A70" s="195" t="s">
        <v>217</v>
      </c>
      <c r="B70" s="196" t="s">
        <v>216</v>
      </c>
      <c r="C70" s="196" t="s">
        <v>795</v>
      </c>
      <c r="D70" s="182">
        <v>236</v>
      </c>
      <c r="E70" s="182">
        <v>209</v>
      </c>
      <c r="F70" s="182">
        <v>27</v>
      </c>
      <c r="G70" s="182">
        <v>3</v>
      </c>
      <c r="H70" s="182">
        <v>11</v>
      </c>
      <c r="I70" s="182">
        <v>9</v>
      </c>
      <c r="J70" s="182">
        <v>9</v>
      </c>
      <c r="K70" s="182">
        <v>127</v>
      </c>
      <c r="L70" s="182">
        <v>1</v>
      </c>
    </row>
    <row r="71" spans="1:12" ht="56" x14ac:dyDescent="0.35">
      <c r="A71" s="195" t="s">
        <v>215</v>
      </c>
      <c r="B71" s="196" t="s">
        <v>214</v>
      </c>
      <c r="C71" s="196" t="s">
        <v>213</v>
      </c>
      <c r="D71" s="182">
        <v>287</v>
      </c>
      <c r="E71" s="182">
        <v>1216</v>
      </c>
      <c r="F71" s="182">
        <v>42</v>
      </c>
      <c r="G71" s="182">
        <v>1</v>
      </c>
      <c r="H71" s="182">
        <v>22</v>
      </c>
      <c r="I71" s="182">
        <v>12</v>
      </c>
      <c r="J71" s="182">
        <v>7</v>
      </c>
      <c r="K71" s="182">
        <v>218</v>
      </c>
      <c r="L71" s="182">
        <v>13</v>
      </c>
    </row>
    <row r="72" spans="1:12" ht="28" x14ac:dyDescent="0.35">
      <c r="A72" s="195" t="s">
        <v>212</v>
      </c>
      <c r="B72" s="196" t="s">
        <v>211</v>
      </c>
      <c r="C72" s="196" t="s">
        <v>210</v>
      </c>
      <c r="D72" s="182">
        <v>27</v>
      </c>
      <c r="E72" s="182">
        <v>2</v>
      </c>
      <c r="F72" s="182">
        <v>3</v>
      </c>
      <c r="G72" s="182">
        <v>3</v>
      </c>
      <c r="H72" s="182">
        <v>0</v>
      </c>
      <c r="I72" s="182">
        <v>1</v>
      </c>
      <c r="J72" s="182">
        <v>0</v>
      </c>
      <c r="K72" s="182">
        <v>21</v>
      </c>
      <c r="L72" s="182">
        <v>0</v>
      </c>
    </row>
    <row r="73" spans="1:12" ht="70" x14ac:dyDescent="0.35">
      <c r="A73" s="195" t="s">
        <v>209</v>
      </c>
      <c r="B73" s="196" t="s">
        <v>208</v>
      </c>
      <c r="C73" s="197" t="s">
        <v>774</v>
      </c>
      <c r="D73" s="181" t="s">
        <v>1023</v>
      </c>
      <c r="E73" s="181" t="s">
        <v>1023</v>
      </c>
      <c r="F73" s="181" t="s">
        <v>1023</v>
      </c>
      <c r="G73" s="181" t="s">
        <v>1023</v>
      </c>
      <c r="H73" s="181" t="s">
        <v>1023</v>
      </c>
      <c r="I73" s="181" t="s">
        <v>1023</v>
      </c>
      <c r="J73" s="181" t="s">
        <v>1023</v>
      </c>
      <c r="K73" s="181" t="s">
        <v>1023</v>
      </c>
      <c r="L73" s="181" t="s">
        <v>1023</v>
      </c>
    </row>
    <row r="74" spans="1:12" ht="42" x14ac:dyDescent="0.35">
      <c r="A74" s="195" t="s">
        <v>207</v>
      </c>
      <c r="B74" s="196" t="s">
        <v>206</v>
      </c>
      <c r="C74" s="196" t="s">
        <v>205</v>
      </c>
      <c r="D74" s="181" t="s">
        <v>1023</v>
      </c>
      <c r="E74" s="181" t="s">
        <v>1023</v>
      </c>
      <c r="F74" s="181" t="s">
        <v>1023</v>
      </c>
      <c r="G74" s="181" t="s">
        <v>1023</v>
      </c>
      <c r="H74" s="181" t="s">
        <v>1023</v>
      </c>
      <c r="I74" s="181" t="s">
        <v>1023</v>
      </c>
      <c r="J74" s="181" t="s">
        <v>1023</v>
      </c>
      <c r="K74" s="181" t="s">
        <v>1023</v>
      </c>
      <c r="L74" s="181" t="s">
        <v>1023</v>
      </c>
    </row>
    <row r="75" spans="1:12" ht="70" x14ac:dyDescent="0.35">
      <c r="A75" s="195" t="s">
        <v>204</v>
      </c>
      <c r="B75" s="196" t="s">
        <v>203</v>
      </c>
      <c r="C75" s="196" t="s">
        <v>202</v>
      </c>
      <c r="D75" s="182">
        <v>7163</v>
      </c>
      <c r="E75" s="182">
        <v>3970</v>
      </c>
      <c r="F75" s="182">
        <v>190</v>
      </c>
      <c r="G75" s="182">
        <v>66</v>
      </c>
      <c r="H75" s="182">
        <v>118</v>
      </c>
      <c r="I75" s="182">
        <v>60</v>
      </c>
      <c r="J75" s="182">
        <v>43</v>
      </c>
      <c r="K75" s="182">
        <v>966</v>
      </c>
      <c r="L75" s="182">
        <v>89</v>
      </c>
    </row>
    <row r="76" spans="1:12" ht="70" x14ac:dyDescent="0.35">
      <c r="A76" s="195" t="s">
        <v>201</v>
      </c>
      <c r="B76" s="196" t="s">
        <v>200</v>
      </c>
      <c r="C76" s="196" t="s">
        <v>199</v>
      </c>
      <c r="D76" s="181" t="s">
        <v>1023</v>
      </c>
      <c r="E76" s="181" t="s">
        <v>1023</v>
      </c>
      <c r="F76" s="181" t="s">
        <v>1023</v>
      </c>
      <c r="G76" s="181" t="s">
        <v>1023</v>
      </c>
      <c r="H76" s="181" t="s">
        <v>1023</v>
      </c>
      <c r="I76" s="181" t="s">
        <v>1023</v>
      </c>
      <c r="J76" s="181" t="s">
        <v>1023</v>
      </c>
      <c r="K76" s="181" t="s">
        <v>1023</v>
      </c>
      <c r="L76" s="181" t="s">
        <v>1023</v>
      </c>
    </row>
    <row r="77" spans="1:12" ht="28" x14ac:dyDescent="0.35">
      <c r="A77" s="195" t="s">
        <v>198</v>
      </c>
      <c r="B77" s="196" t="s">
        <v>197</v>
      </c>
      <c r="C77" s="196" t="s">
        <v>196</v>
      </c>
      <c r="D77" s="182">
        <v>551</v>
      </c>
      <c r="E77" s="182">
        <v>677</v>
      </c>
      <c r="F77" s="182">
        <v>1</v>
      </c>
      <c r="G77" s="182">
        <v>0</v>
      </c>
      <c r="H77" s="182">
        <v>3</v>
      </c>
      <c r="I77" s="182">
        <v>8</v>
      </c>
      <c r="J77" s="182">
        <v>5</v>
      </c>
      <c r="K77" s="182">
        <v>18</v>
      </c>
      <c r="L77" s="182">
        <v>1</v>
      </c>
    </row>
    <row r="78" spans="1:12" x14ac:dyDescent="0.35">
      <c r="A78" s="120" t="s">
        <v>81</v>
      </c>
      <c r="B78" s="190"/>
      <c r="C78" s="191"/>
      <c r="D78" s="199"/>
      <c r="E78" s="200"/>
      <c r="F78" s="200"/>
      <c r="G78" s="200"/>
      <c r="H78" s="200"/>
      <c r="I78" s="200"/>
      <c r="J78" s="200"/>
      <c r="K78" s="200"/>
      <c r="L78" s="200"/>
    </row>
    <row r="79" spans="1:12" ht="28" x14ac:dyDescent="0.35">
      <c r="A79" s="195" t="s">
        <v>192</v>
      </c>
      <c r="B79" s="196" t="s">
        <v>191</v>
      </c>
      <c r="C79" s="196" t="s">
        <v>190</v>
      </c>
      <c r="D79" s="192">
        <v>16</v>
      </c>
      <c r="E79" s="192">
        <v>6</v>
      </c>
      <c r="F79" s="192">
        <v>3</v>
      </c>
      <c r="G79" s="192">
        <v>3</v>
      </c>
      <c r="H79" s="192">
        <v>7</v>
      </c>
      <c r="I79" s="192">
        <v>3</v>
      </c>
      <c r="J79" s="192">
        <v>3</v>
      </c>
      <c r="K79" s="192">
        <v>7</v>
      </c>
      <c r="L79" s="192">
        <v>3</v>
      </c>
    </row>
    <row r="80" spans="1:12" ht="28" x14ac:dyDescent="0.35">
      <c r="A80" s="195" t="s">
        <v>189</v>
      </c>
      <c r="B80" s="196" t="s">
        <v>188</v>
      </c>
      <c r="C80" s="196" t="s">
        <v>187</v>
      </c>
      <c r="D80" s="192">
        <v>72</v>
      </c>
      <c r="E80" s="192">
        <v>186</v>
      </c>
      <c r="F80" s="192">
        <v>75</v>
      </c>
      <c r="G80" s="192">
        <v>2</v>
      </c>
      <c r="H80" s="192">
        <v>388</v>
      </c>
      <c r="I80" s="192">
        <v>3</v>
      </c>
      <c r="J80" s="192">
        <v>109</v>
      </c>
      <c r="K80" s="192">
        <v>260</v>
      </c>
      <c r="L80" s="192">
        <v>12</v>
      </c>
    </row>
    <row r="81" spans="1:12" ht="28" x14ac:dyDescent="0.35">
      <c r="A81" s="195" t="s">
        <v>186</v>
      </c>
      <c r="B81" s="196" t="s">
        <v>185</v>
      </c>
      <c r="C81" s="196" t="s">
        <v>184</v>
      </c>
      <c r="D81" s="193" t="s">
        <v>981</v>
      </c>
      <c r="E81" s="193" t="s">
        <v>982</v>
      </c>
      <c r="F81" s="193" t="s">
        <v>983</v>
      </c>
      <c r="G81" s="193" t="s">
        <v>981</v>
      </c>
      <c r="H81" s="193" t="s">
        <v>984</v>
      </c>
      <c r="I81" s="193" t="s">
        <v>985</v>
      </c>
      <c r="J81" s="193" t="s">
        <v>986</v>
      </c>
      <c r="K81" s="193" t="s">
        <v>987</v>
      </c>
      <c r="L81" s="193" t="s">
        <v>988</v>
      </c>
    </row>
    <row r="82" spans="1:12" ht="28" x14ac:dyDescent="0.35">
      <c r="A82" s="195" t="s">
        <v>183</v>
      </c>
      <c r="B82" s="196" t="s">
        <v>182</v>
      </c>
      <c r="C82" s="196" t="s">
        <v>181</v>
      </c>
      <c r="D82" s="192">
        <v>16</v>
      </c>
      <c r="E82" s="192">
        <v>185</v>
      </c>
      <c r="F82" s="192">
        <v>70</v>
      </c>
      <c r="G82" s="192">
        <v>7</v>
      </c>
      <c r="H82" s="192">
        <v>363</v>
      </c>
      <c r="I82" s="192">
        <v>2</v>
      </c>
      <c r="J82" s="192">
        <v>78</v>
      </c>
      <c r="K82" s="192">
        <v>281</v>
      </c>
      <c r="L82" s="192">
        <v>6</v>
      </c>
    </row>
    <row r="83" spans="1:12" ht="28" x14ac:dyDescent="0.35">
      <c r="A83" s="195" t="s">
        <v>180</v>
      </c>
      <c r="B83" s="196" t="s">
        <v>179</v>
      </c>
      <c r="C83" s="196" t="s">
        <v>178</v>
      </c>
      <c r="D83" s="193" t="s">
        <v>989</v>
      </c>
      <c r="E83" s="193" t="s">
        <v>990</v>
      </c>
      <c r="F83" s="193" t="s">
        <v>991</v>
      </c>
      <c r="G83" s="193" t="s">
        <v>992</v>
      </c>
      <c r="H83" s="193" t="s">
        <v>993</v>
      </c>
      <c r="I83" s="193" t="s">
        <v>989</v>
      </c>
      <c r="J83" s="193" t="s">
        <v>994</v>
      </c>
      <c r="K83" s="193" t="s">
        <v>995</v>
      </c>
      <c r="L83" s="193" t="s">
        <v>996</v>
      </c>
    </row>
    <row r="84" spans="1:12" ht="105.75" customHeight="1" x14ac:dyDescent="0.35">
      <c r="A84" s="195" t="s">
        <v>177</v>
      </c>
      <c r="B84" s="196" t="s">
        <v>176</v>
      </c>
      <c r="C84" s="196" t="s">
        <v>175</v>
      </c>
      <c r="D84" s="194" t="s">
        <v>575</v>
      </c>
      <c r="E84" s="194" t="s">
        <v>575</v>
      </c>
      <c r="F84" s="194" t="s">
        <v>575</v>
      </c>
      <c r="G84" s="194" t="s">
        <v>575</v>
      </c>
      <c r="H84" s="194" t="s">
        <v>575</v>
      </c>
      <c r="I84" s="194" t="s">
        <v>575</v>
      </c>
      <c r="J84" s="194" t="s">
        <v>575</v>
      </c>
      <c r="K84" s="194" t="s">
        <v>575</v>
      </c>
      <c r="L84" s="194" t="s">
        <v>575</v>
      </c>
    </row>
    <row r="85" spans="1:12" ht="98" x14ac:dyDescent="0.35">
      <c r="A85" s="195" t="s">
        <v>174</v>
      </c>
      <c r="B85" s="196" t="s">
        <v>173</v>
      </c>
      <c r="C85" s="197" t="s">
        <v>810</v>
      </c>
      <c r="D85" s="192">
        <v>7</v>
      </c>
      <c r="E85" s="192">
        <v>5</v>
      </c>
      <c r="F85" s="192">
        <v>3</v>
      </c>
      <c r="G85" s="192">
        <v>0</v>
      </c>
      <c r="H85" s="192">
        <v>120</v>
      </c>
      <c r="I85" s="192">
        <v>1</v>
      </c>
      <c r="J85" s="192">
        <v>11</v>
      </c>
      <c r="K85" s="192">
        <v>49</v>
      </c>
      <c r="L85" s="192">
        <v>0</v>
      </c>
    </row>
    <row r="86" spans="1:12" ht="42" x14ac:dyDescent="0.35">
      <c r="A86" s="195" t="s">
        <v>172</v>
      </c>
      <c r="B86" s="196" t="s">
        <v>171</v>
      </c>
      <c r="C86" s="197" t="s">
        <v>811</v>
      </c>
      <c r="D86" s="193" t="s">
        <v>997</v>
      </c>
      <c r="E86" s="193" t="s">
        <v>998</v>
      </c>
      <c r="F86" s="193" t="s">
        <v>999</v>
      </c>
      <c r="G86" s="193">
        <v>0</v>
      </c>
      <c r="H86" s="193" t="s">
        <v>1000</v>
      </c>
      <c r="I86" s="193" t="s">
        <v>997</v>
      </c>
      <c r="J86" s="193" t="s">
        <v>1001</v>
      </c>
      <c r="K86" s="193" t="s">
        <v>1002</v>
      </c>
      <c r="L86" s="193">
        <v>0</v>
      </c>
    </row>
    <row r="87" spans="1:12" ht="119.25" customHeight="1" x14ac:dyDescent="0.35">
      <c r="A87" s="195" t="s">
        <v>170</v>
      </c>
      <c r="B87" s="155" t="s">
        <v>169</v>
      </c>
      <c r="C87" s="198" t="s">
        <v>775</v>
      </c>
      <c r="D87" s="185" t="s">
        <v>1003</v>
      </c>
      <c r="E87" s="185" t="s">
        <v>1004</v>
      </c>
      <c r="F87" s="185" t="s">
        <v>1005</v>
      </c>
      <c r="G87" s="185" t="s">
        <v>1006</v>
      </c>
      <c r="H87" s="185" t="s">
        <v>958</v>
      </c>
      <c r="I87" s="185" t="s">
        <v>1007</v>
      </c>
      <c r="J87" s="185" t="s">
        <v>1008</v>
      </c>
      <c r="K87" s="185" t="s">
        <v>1009</v>
      </c>
      <c r="L87" s="185" t="s">
        <v>958</v>
      </c>
    </row>
    <row r="88" spans="1:12" ht="28" x14ac:dyDescent="0.35">
      <c r="A88" s="195" t="s">
        <v>168</v>
      </c>
      <c r="B88" s="196" t="s">
        <v>67</v>
      </c>
      <c r="C88" s="197" t="s">
        <v>167</v>
      </c>
      <c r="D88" s="185" t="s">
        <v>526</v>
      </c>
      <c r="E88" s="185" t="s">
        <v>526</v>
      </c>
      <c r="F88" s="185" t="s">
        <v>526</v>
      </c>
      <c r="G88" s="185" t="s">
        <v>526</v>
      </c>
      <c r="H88" s="185" t="s">
        <v>526</v>
      </c>
      <c r="I88" s="185" t="s">
        <v>526</v>
      </c>
      <c r="J88" s="185" t="s">
        <v>526</v>
      </c>
      <c r="K88" s="185" t="s">
        <v>526</v>
      </c>
      <c r="L88" s="185" t="s">
        <v>526</v>
      </c>
    </row>
    <row r="89" spans="1:12" x14ac:dyDescent="0.35">
      <c r="D89" s="179"/>
      <c r="E89" s="180"/>
      <c r="F89" s="180"/>
      <c r="G89" s="180"/>
      <c r="H89" s="180"/>
      <c r="I89" s="180"/>
      <c r="J89" s="180"/>
      <c r="K89" s="177"/>
      <c r="L89" s="177"/>
    </row>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xWindow="1172" yWindow="702" count="1">
        <x14:dataValidation type="list" allowBlank="1" showInputMessage="1" showErrorMessage="1" xr:uid="{00000000-0002-0000-0600-000003000000}">
          <x14:formula1>
            <xm:f>'Set values'!$AA$6:$AA$11</xm:f>
          </x14:formula1>
          <xm:sqref>D88:L88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1"/>
  <dimension ref="A1:Q54"/>
  <sheetViews>
    <sheetView showGridLines="0" showRowColHeaders="0" zoomScaleNormal="100" workbookViewId="0">
      <pane ySplit="3" topLeftCell="A4" activePane="bottomLeft" state="frozen"/>
      <selection pane="bottomLeft" activeCell="C10" sqref="C10"/>
    </sheetView>
  </sheetViews>
  <sheetFormatPr defaultRowHeight="14.5" x14ac:dyDescent="0.35"/>
  <cols>
    <col min="1" max="1" width="34.26953125" customWidth="1"/>
    <col min="2" max="2" width="9.453125" bestFit="1" customWidth="1"/>
    <col min="3" max="3" width="37.26953125" customWidth="1"/>
    <col min="4" max="4" width="13.26953125" customWidth="1"/>
    <col min="5" max="5" width="28.453125" customWidth="1"/>
    <col min="6" max="6" width="18.26953125" customWidth="1"/>
    <col min="7" max="7" width="58.26953125" customWidth="1"/>
    <col min="8" max="16" width="27.7265625" customWidth="1"/>
  </cols>
  <sheetData>
    <row r="1" spans="1:17" ht="18" customHeight="1" x14ac:dyDescent="0.35">
      <c r="A1" s="222" t="s">
        <v>780</v>
      </c>
      <c r="B1" s="222"/>
      <c r="C1" s="222"/>
      <c r="D1" s="222"/>
      <c r="E1" s="222"/>
      <c r="F1" s="222"/>
      <c r="G1" s="222"/>
    </row>
    <row r="2" spans="1:17" ht="84" x14ac:dyDescent="0.35">
      <c r="A2" s="28" t="s">
        <v>353</v>
      </c>
      <c r="B2" s="28" t="s">
        <v>352</v>
      </c>
      <c r="C2" s="28" t="s">
        <v>351</v>
      </c>
      <c r="D2" s="41" t="s">
        <v>350</v>
      </c>
      <c r="E2" s="41" t="s">
        <v>349</v>
      </c>
      <c r="F2" s="28" t="s">
        <v>348</v>
      </c>
      <c r="G2" s="44" t="s">
        <v>347</v>
      </c>
      <c r="H2" s="43" t="str">
        <f>IF(A_COVER!$C10="","[Plan 1]",A_COVER!$C10)</f>
        <v>Blue Plus</v>
      </c>
      <c r="I2" s="38" t="str">
        <f>IF(A_COVER!$C11="","[Plan 2]",A_COVER!$C11)</f>
        <v>Health Patners</v>
      </c>
      <c r="J2" s="42" t="str">
        <f>IF(A_COVER!$C12="","[Plan 3]",A_COVER!$C12)</f>
        <v>Hennepin Health</v>
      </c>
      <c r="K2" s="38" t="str">
        <f>IF(A_COVER!$C13="","[Plan 4]",A_COVER!$C13)</f>
        <v>Itasca Medical Care</v>
      </c>
      <c r="L2" s="38" t="str">
        <f>IF(A_COVER!$C14="","[Plan 5]",A_COVER!$C14)</f>
        <v>Medica</v>
      </c>
      <c r="M2" s="38" t="str">
        <f>IF(A_COVER!$C15="","[Plan 6]",A_COVER!$C15)</f>
        <v>Prime West</v>
      </c>
      <c r="N2" s="38" t="str">
        <f>IF(A_COVER!$C16="","[Plan 7]",A_COVER!$C16)</f>
        <v xml:space="preserve">South County Health Alliance </v>
      </c>
      <c r="O2" s="38" t="str">
        <f>IF(A_COVER!$C17="","[Plan 8]",A_COVER!$C17)</f>
        <v>Ucare</v>
      </c>
      <c r="P2" s="38" t="str">
        <f>IF(A_COVER!$C18="","[Plan 9]",A_COVER!$C18)</f>
        <v>United Healthcare</v>
      </c>
    </row>
    <row r="3" spans="1:17" x14ac:dyDescent="0.35">
      <c r="A3" s="124" t="s">
        <v>346</v>
      </c>
      <c r="B3" s="120"/>
      <c r="C3" s="121"/>
      <c r="D3" s="121"/>
      <c r="E3" s="121"/>
      <c r="F3" s="121"/>
      <c r="G3" s="125"/>
      <c r="H3" s="126"/>
      <c r="I3" s="127"/>
      <c r="J3" s="127"/>
      <c r="K3" s="127"/>
      <c r="L3" s="127"/>
      <c r="M3" s="127"/>
      <c r="N3" s="127"/>
      <c r="O3" s="127"/>
      <c r="P3" s="127"/>
    </row>
    <row r="4" spans="1:17" s="214" customFormat="1" ht="28" x14ac:dyDescent="0.3">
      <c r="A4" s="155" t="s">
        <v>598</v>
      </c>
      <c r="B4" s="155"/>
      <c r="C4" s="155"/>
      <c r="D4" s="155"/>
      <c r="E4" s="155"/>
      <c r="F4" s="155"/>
      <c r="G4" s="155"/>
      <c r="H4" s="215"/>
      <c r="I4" s="215"/>
      <c r="J4" s="215"/>
      <c r="K4" s="215"/>
      <c r="L4" s="215"/>
      <c r="M4" s="215"/>
      <c r="N4" s="215"/>
      <c r="O4" s="215"/>
      <c r="P4" s="215"/>
    </row>
    <row r="5" spans="1:17" s="214" customFormat="1" ht="28" x14ac:dyDescent="0.3">
      <c r="A5" s="155"/>
      <c r="B5" s="155" t="s">
        <v>865</v>
      </c>
      <c r="C5" s="155" t="s">
        <v>866</v>
      </c>
      <c r="D5" s="155" t="s">
        <v>572</v>
      </c>
      <c r="E5" s="155" t="s">
        <v>867</v>
      </c>
      <c r="F5" s="155" t="s">
        <v>524</v>
      </c>
      <c r="G5" s="155" t="s">
        <v>868</v>
      </c>
      <c r="H5" s="215">
        <v>0.50564866542520182</v>
      </c>
      <c r="I5" s="215">
        <v>0.54116706634692235</v>
      </c>
      <c r="J5" s="215">
        <v>0.39398734177215194</v>
      </c>
      <c r="K5" s="215">
        <v>0.56561085972850655</v>
      </c>
      <c r="L5" s="215" t="s">
        <v>674</v>
      </c>
      <c r="M5" s="215">
        <v>0.59750566893424018</v>
      </c>
      <c r="N5" s="215">
        <v>0.56560283687943214</v>
      </c>
      <c r="O5" s="215">
        <v>0.49382957884427009</v>
      </c>
      <c r="P5" s="215"/>
    </row>
    <row r="6" spans="1:17" s="177" customFormat="1" ht="30" customHeight="1" x14ac:dyDescent="0.35">
      <c r="A6" s="155"/>
      <c r="B6" s="155" t="s">
        <v>869</v>
      </c>
      <c r="C6" s="155" t="s">
        <v>870</v>
      </c>
      <c r="D6" s="155" t="s">
        <v>572</v>
      </c>
      <c r="E6" s="155" t="s">
        <v>871</v>
      </c>
      <c r="F6" s="155" t="s">
        <v>524</v>
      </c>
      <c r="G6" s="155" t="s">
        <v>872</v>
      </c>
      <c r="H6" s="215">
        <v>0.38687828549999997</v>
      </c>
      <c r="I6" s="215">
        <v>0.392578125</v>
      </c>
      <c r="J6" s="215">
        <v>0.36636636639999998</v>
      </c>
      <c r="K6" s="215">
        <v>0.36571428569999997</v>
      </c>
      <c r="L6" s="155"/>
      <c r="M6" s="215">
        <v>0.33047619049999999</v>
      </c>
      <c r="N6" s="215">
        <v>0.42231075699999998</v>
      </c>
      <c r="O6" s="215">
        <v>0.35681818180000002</v>
      </c>
      <c r="P6" s="215"/>
      <c r="Q6" s="217"/>
    </row>
    <row r="7" spans="1:17" s="177" customFormat="1" ht="19.5" customHeight="1" x14ac:dyDescent="0.35">
      <c r="A7" s="155"/>
      <c r="B7" s="155" t="s">
        <v>873</v>
      </c>
      <c r="C7" s="155" t="s">
        <v>874</v>
      </c>
      <c r="D7" s="155" t="s">
        <v>572</v>
      </c>
      <c r="E7" s="155" t="s">
        <v>871</v>
      </c>
      <c r="F7" s="155" t="s">
        <v>524</v>
      </c>
      <c r="G7" s="155" t="s">
        <v>875</v>
      </c>
      <c r="H7" s="215">
        <v>0.7501668521</v>
      </c>
      <c r="I7" s="215">
        <v>0.77202208780000003</v>
      </c>
      <c r="J7" s="215">
        <v>0.67164179099999999</v>
      </c>
      <c r="K7" s="215">
        <v>0.68686868690000003</v>
      </c>
      <c r="L7" s="215"/>
      <c r="M7" s="215">
        <v>0.72250770809999998</v>
      </c>
      <c r="N7" s="215">
        <v>0.83986371380000002</v>
      </c>
      <c r="O7" s="215">
        <v>0.74125874130000002</v>
      </c>
      <c r="P7" s="215"/>
      <c r="Q7" s="217"/>
    </row>
    <row r="8" spans="1:17" s="177" customFormat="1" ht="28" x14ac:dyDescent="0.35">
      <c r="A8" s="155"/>
      <c r="B8" s="155" t="s">
        <v>876</v>
      </c>
      <c r="C8" s="155" t="s">
        <v>877</v>
      </c>
      <c r="D8" s="155" t="s">
        <v>572</v>
      </c>
      <c r="E8" s="155" t="s">
        <v>867</v>
      </c>
      <c r="F8" s="155" t="s">
        <v>524</v>
      </c>
      <c r="G8" s="155" t="s">
        <v>878</v>
      </c>
      <c r="H8" s="215">
        <v>0.55054730969999999</v>
      </c>
      <c r="I8" s="215">
        <v>0.59650407250000004</v>
      </c>
      <c r="J8" s="215">
        <v>0.4006467259</v>
      </c>
      <c r="K8" s="215">
        <v>0.52960745180000002</v>
      </c>
      <c r="L8" s="215"/>
      <c r="M8" s="215">
        <v>0.53564184290000005</v>
      </c>
      <c r="N8" s="215">
        <v>0.55589622640000003</v>
      </c>
      <c r="O8" s="215">
        <v>0.56672484639999998</v>
      </c>
      <c r="P8" s="215"/>
      <c r="Q8" s="217"/>
    </row>
    <row r="9" spans="1:17" s="177" customFormat="1" ht="28" x14ac:dyDescent="0.35">
      <c r="A9" s="155"/>
      <c r="B9" s="155" t="s">
        <v>879</v>
      </c>
      <c r="C9" s="155" t="s">
        <v>880</v>
      </c>
      <c r="D9" s="155" t="s">
        <v>572</v>
      </c>
      <c r="E9" s="155" t="s">
        <v>867</v>
      </c>
      <c r="F9" s="155" t="s">
        <v>524</v>
      </c>
      <c r="G9" s="155" t="s">
        <v>881</v>
      </c>
      <c r="H9" s="215">
        <v>0.42536191010000002</v>
      </c>
      <c r="I9" s="215">
        <v>0.46575342469999997</v>
      </c>
      <c r="J9" s="215">
        <v>0.33684210530000003</v>
      </c>
      <c r="K9" s="215">
        <v>0.44727272730000001</v>
      </c>
      <c r="L9" s="215"/>
      <c r="M9" s="215">
        <v>0.41613491339999997</v>
      </c>
      <c r="N9" s="215">
        <v>0.44668158089999999</v>
      </c>
      <c r="O9" s="215">
        <v>0.41449178129999997</v>
      </c>
      <c r="P9" s="215"/>
      <c r="Q9" s="217"/>
    </row>
    <row r="10" spans="1:17" s="177" customFormat="1" ht="28" x14ac:dyDescent="0.35">
      <c r="A10" s="155"/>
      <c r="B10" s="155" t="s">
        <v>882</v>
      </c>
      <c r="C10" s="155" t="s">
        <v>883</v>
      </c>
      <c r="D10" s="155" t="s">
        <v>572</v>
      </c>
      <c r="E10" s="155" t="s">
        <v>867</v>
      </c>
      <c r="F10" s="155" t="s">
        <v>524</v>
      </c>
      <c r="G10" s="155" t="s">
        <v>884</v>
      </c>
      <c r="H10" s="215">
        <v>0.4823061394</v>
      </c>
      <c r="I10" s="215">
        <v>0.60362521660000001</v>
      </c>
      <c r="J10" s="215">
        <v>0.6440443213</v>
      </c>
      <c r="K10" s="215">
        <v>0.43684210530000001</v>
      </c>
      <c r="L10" s="215"/>
      <c r="M10" s="215">
        <v>0.35106937919999998</v>
      </c>
      <c r="N10" s="215">
        <v>0.36433365290000003</v>
      </c>
      <c r="O10" s="215">
        <v>0.53426682219999999</v>
      </c>
      <c r="P10" s="215"/>
      <c r="Q10" s="217"/>
    </row>
    <row r="11" spans="1:17" s="177" customFormat="1" ht="28" x14ac:dyDescent="0.35">
      <c r="A11" s="155"/>
      <c r="B11" s="155"/>
      <c r="C11" s="155" t="s">
        <v>885</v>
      </c>
      <c r="D11" s="155" t="s">
        <v>572</v>
      </c>
      <c r="E11" s="155" t="s">
        <v>867</v>
      </c>
      <c r="F11" s="155" t="s">
        <v>524</v>
      </c>
      <c r="G11" s="155" t="s">
        <v>886</v>
      </c>
      <c r="H11" s="216">
        <v>270.24253592000002</v>
      </c>
      <c r="I11" s="216">
        <v>286.07475982</v>
      </c>
      <c r="J11" s="216">
        <v>221.35316506000001</v>
      </c>
      <c r="K11" s="216">
        <v>266.4714037</v>
      </c>
      <c r="L11" s="216"/>
      <c r="M11" s="216">
        <v>284.1407878</v>
      </c>
      <c r="N11" s="216">
        <v>265.17414043999997</v>
      </c>
      <c r="O11" s="216">
        <v>272.29255610000001</v>
      </c>
      <c r="P11" s="215"/>
      <c r="Q11" s="217"/>
    </row>
    <row r="12" spans="1:17" s="177" customFormat="1" ht="28" x14ac:dyDescent="0.35">
      <c r="A12" s="155"/>
      <c r="B12" s="155"/>
      <c r="C12" s="155" t="s">
        <v>887</v>
      </c>
      <c r="D12" s="155" t="s">
        <v>572</v>
      </c>
      <c r="E12" s="155" t="s">
        <v>867</v>
      </c>
      <c r="F12" s="155" t="s">
        <v>524</v>
      </c>
      <c r="G12" s="155" t="s">
        <v>888</v>
      </c>
      <c r="H12" s="215">
        <v>0.7969683595</v>
      </c>
      <c r="I12" s="215">
        <v>0.82514563549999997</v>
      </c>
      <c r="J12" s="215">
        <v>0.66304631609999998</v>
      </c>
      <c r="K12" s="215">
        <v>0.80980683509999996</v>
      </c>
      <c r="L12" s="215"/>
      <c r="M12" s="215">
        <v>0.80022535959999996</v>
      </c>
      <c r="N12" s="215">
        <v>0.80567310989999996</v>
      </c>
      <c r="O12" s="215">
        <v>0.80731089460000005</v>
      </c>
      <c r="P12" s="215"/>
      <c r="Q12" s="217"/>
    </row>
    <row r="13" spans="1:17" s="177" customFormat="1" ht="28" x14ac:dyDescent="0.35">
      <c r="A13" s="155"/>
      <c r="B13" s="155" t="s">
        <v>889</v>
      </c>
      <c r="C13" s="155" t="s">
        <v>890</v>
      </c>
      <c r="D13" s="155" t="s">
        <v>572</v>
      </c>
      <c r="E13" s="155" t="s">
        <v>867</v>
      </c>
      <c r="F13" s="155" t="s">
        <v>524</v>
      </c>
      <c r="G13" s="155" t="s">
        <v>891</v>
      </c>
      <c r="H13" s="215">
        <v>0.17248807508847519</v>
      </c>
      <c r="I13" s="215">
        <v>0.14316987740805601</v>
      </c>
      <c r="J13" s="215">
        <v>0.15133928571428565</v>
      </c>
      <c r="K13" s="215">
        <v>0.15320334261838439</v>
      </c>
      <c r="L13" s="155" t="s">
        <v>674</v>
      </c>
      <c r="M13" s="215">
        <v>0.14482758620689659</v>
      </c>
      <c r="N13" s="215">
        <v>0.13647959179999999</v>
      </c>
      <c r="O13" s="215">
        <v>0.1604519774</v>
      </c>
      <c r="P13" s="215"/>
      <c r="Q13" s="217"/>
    </row>
    <row r="14" spans="1:17" s="177" customFormat="1" ht="28" x14ac:dyDescent="0.35">
      <c r="A14" s="155"/>
      <c r="B14" s="155" t="s">
        <v>889</v>
      </c>
      <c r="C14" s="155" t="s">
        <v>890</v>
      </c>
      <c r="D14" s="155" t="s">
        <v>572</v>
      </c>
      <c r="E14" s="155" t="s">
        <v>867</v>
      </c>
      <c r="F14" s="155" t="s">
        <v>524</v>
      </c>
      <c r="G14" s="155" t="s">
        <v>892</v>
      </c>
      <c r="H14" s="215">
        <v>0.3749807662717341</v>
      </c>
      <c r="I14" s="215">
        <v>0.35464098073555161</v>
      </c>
      <c r="J14" s="215">
        <v>0.39955357142857151</v>
      </c>
      <c r="K14" s="215">
        <v>0.3760445682451255</v>
      </c>
      <c r="L14" s="155" t="s">
        <v>674</v>
      </c>
      <c r="M14" s="215">
        <v>0.39386973180076634</v>
      </c>
      <c r="N14" s="215">
        <v>0.34311224489795922</v>
      </c>
      <c r="O14" s="215">
        <v>0.37265536719999998</v>
      </c>
      <c r="P14" s="215"/>
      <c r="Q14" s="217"/>
    </row>
    <row r="15" spans="1:17" s="177" customFormat="1" ht="42" x14ac:dyDescent="0.35">
      <c r="A15" s="155"/>
      <c r="B15" s="155" t="s">
        <v>893</v>
      </c>
      <c r="C15" s="155" t="s">
        <v>894</v>
      </c>
      <c r="D15" s="155" t="s">
        <v>572</v>
      </c>
      <c r="E15" s="155" t="s">
        <v>871</v>
      </c>
      <c r="F15" s="155" t="s">
        <v>524</v>
      </c>
      <c r="G15" s="155" t="s">
        <v>895</v>
      </c>
      <c r="H15" s="215">
        <v>0.72826086960000003</v>
      </c>
      <c r="I15" s="215">
        <v>0.72058823530000005</v>
      </c>
      <c r="J15" s="215">
        <v>0.25</v>
      </c>
      <c r="K15" s="215">
        <v>0.85714285710000004</v>
      </c>
      <c r="L15" s="215"/>
      <c r="M15" s="215">
        <v>0.75221238940000001</v>
      </c>
      <c r="N15" s="215">
        <v>0.66666666669999997</v>
      </c>
      <c r="O15" s="215">
        <v>0.70129870130000005</v>
      </c>
      <c r="P15" s="215"/>
      <c r="Q15" s="217"/>
    </row>
    <row r="16" spans="1:17" s="177" customFormat="1" ht="28" x14ac:dyDescent="0.35">
      <c r="A16" s="155"/>
      <c r="B16" s="155"/>
      <c r="C16" s="155" t="s">
        <v>896</v>
      </c>
      <c r="D16" s="155" t="s">
        <v>572</v>
      </c>
      <c r="E16" s="155" t="s">
        <v>867</v>
      </c>
      <c r="F16" s="155" t="s">
        <v>524</v>
      </c>
      <c r="G16" s="155" t="s">
        <v>897</v>
      </c>
      <c r="H16" s="216">
        <v>19.040278349000001</v>
      </c>
      <c r="I16" s="216">
        <v>19.199659222000001</v>
      </c>
      <c r="J16" s="216">
        <v>39.429043794999998</v>
      </c>
      <c r="K16" s="216">
        <v>20.169065760999999</v>
      </c>
      <c r="L16" s="216"/>
      <c r="M16" s="216">
        <v>18.70794618</v>
      </c>
      <c r="N16" s="216">
        <v>18.907313303999999</v>
      </c>
      <c r="O16" s="216">
        <v>19.655473705999999</v>
      </c>
      <c r="P16" s="215"/>
      <c r="Q16" s="217"/>
    </row>
    <row r="17" spans="1:17" s="177" customFormat="1" ht="70" x14ac:dyDescent="0.35">
      <c r="A17" s="155"/>
      <c r="B17" s="155">
        <v>24</v>
      </c>
      <c r="C17" s="155" t="s">
        <v>898</v>
      </c>
      <c r="D17" s="155" t="s">
        <v>572</v>
      </c>
      <c r="E17" s="155" t="s">
        <v>871</v>
      </c>
      <c r="F17" s="155" t="s">
        <v>524</v>
      </c>
      <c r="G17" s="155" t="s">
        <v>899</v>
      </c>
      <c r="H17" s="215">
        <v>5.84568912E-2</v>
      </c>
      <c r="I17" s="215">
        <v>7.6126685099999994E-2</v>
      </c>
      <c r="J17" s="215">
        <v>0.12930411750000001</v>
      </c>
      <c r="K17" s="215">
        <v>3.00067431E-2</v>
      </c>
      <c r="L17" s="215"/>
      <c r="M17" s="215">
        <v>4.4323129900000001E-2</v>
      </c>
      <c r="N17" s="215">
        <v>3.4747706400000002E-2</v>
      </c>
      <c r="O17" s="215">
        <v>8.0918981099999995E-2</v>
      </c>
      <c r="P17" s="215"/>
      <c r="Q17" s="217"/>
    </row>
    <row r="18" spans="1:17" s="177" customFormat="1" x14ac:dyDescent="0.35">
      <c r="A18" s="155" t="s">
        <v>573</v>
      </c>
      <c r="B18" s="155"/>
      <c r="C18" s="155"/>
      <c r="D18" s="155"/>
      <c r="E18" s="155"/>
      <c r="F18" s="155"/>
      <c r="G18" s="155"/>
      <c r="H18" s="215"/>
      <c r="I18" s="215"/>
      <c r="J18" s="215"/>
      <c r="K18" s="215"/>
      <c r="L18" s="215"/>
      <c r="M18" s="215"/>
      <c r="N18" s="215"/>
      <c r="O18" s="215"/>
      <c r="P18" s="215"/>
      <c r="Q18" s="217"/>
    </row>
    <row r="19" spans="1:17" s="177" customFormat="1" ht="28" x14ac:dyDescent="0.35">
      <c r="A19" s="155"/>
      <c r="B19" s="155" t="s">
        <v>900</v>
      </c>
      <c r="C19" s="155" t="s">
        <v>901</v>
      </c>
      <c r="D19" s="155" t="s">
        <v>572</v>
      </c>
      <c r="E19" s="155" t="s">
        <v>902</v>
      </c>
      <c r="F19" s="155" t="s">
        <v>524</v>
      </c>
      <c r="G19" s="155" t="s">
        <v>903</v>
      </c>
      <c r="H19" s="215">
        <v>0.52443043415962165</v>
      </c>
      <c r="I19" s="215">
        <v>0.48404993065187218</v>
      </c>
      <c r="J19" s="215">
        <v>0.67948717948717963</v>
      </c>
      <c r="K19" s="215">
        <v>0.58139534883720945</v>
      </c>
      <c r="L19" s="155" t="s">
        <v>674</v>
      </c>
      <c r="M19" s="215">
        <v>0.57601115760111588</v>
      </c>
      <c r="N19" s="215">
        <v>0.55526992287917754</v>
      </c>
      <c r="O19" s="215">
        <v>0.54763171899946794</v>
      </c>
      <c r="P19" s="215"/>
      <c r="Q19" s="217"/>
    </row>
    <row r="20" spans="1:17" s="177" customFormat="1" ht="28" x14ac:dyDescent="0.35">
      <c r="A20" s="155"/>
      <c r="B20" s="155" t="s">
        <v>900</v>
      </c>
      <c r="C20" s="155" t="s">
        <v>901</v>
      </c>
      <c r="D20" s="155" t="s">
        <v>572</v>
      </c>
      <c r="E20" s="155" t="s">
        <v>902</v>
      </c>
      <c r="F20" s="155" t="s">
        <v>524</v>
      </c>
      <c r="G20" s="155" t="s">
        <v>904</v>
      </c>
      <c r="H20" s="215">
        <v>0.62172230978650245</v>
      </c>
      <c r="I20" s="215">
        <v>0.71705963938973649</v>
      </c>
      <c r="J20" s="215">
        <v>0.66987179487179493</v>
      </c>
      <c r="K20" s="215">
        <v>0.372093023255814</v>
      </c>
      <c r="L20" s="155" t="s">
        <v>674</v>
      </c>
      <c r="M20" s="215">
        <v>0.52161785216178524</v>
      </c>
      <c r="N20" s="215">
        <v>0.30591259640102825</v>
      </c>
      <c r="O20" s="215">
        <v>0.64183076104310799</v>
      </c>
      <c r="P20" s="215"/>
      <c r="Q20" s="217"/>
    </row>
    <row r="21" spans="1:17" s="177" customFormat="1" ht="42" x14ac:dyDescent="0.35">
      <c r="A21" s="155"/>
      <c r="B21" s="155" t="s">
        <v>905</v>
      </c>
      <c r="C21" s="155" t="s">
        <v>906</v>
      </c>
      <c r="D21" s="155" t="s">
        <v>572</v>
      </c>
      <c r="E21" s="155" t="s">
        <v>871</v>
      </c>
      <c r="F21" s="155" t="s">
        <v>524</v>
      </c>
      <c r="G21" s="155" t="s">
        <v>907</v>
      </c>
      <c r="H21" s="215">
        <v>0.55836635170000004</v>
      </c>
      <c r="I21" s="215">
        <v>0.58711374100000002</v>
      </c>
      <c r="J21" s="215">
        <v>0.47892720309999998</v>
      </c>
      <c r="K21" s="215">
        <v>0.5</v>
      </c>
      <c r="L21" s="215"/>
      <c r="M21" s="215">
        <v>0.50728476820000001</v>
      </c>
      <c r="N21" s="215">
        <v>0.49376558599999998</v>
      </c>
      <c r="O21" s="215">
        <v>0.5177740864</v>
      </c>
      <c r="P21" s="215"/>
      <c r="Q21" s="217"/>
    </row>
    <row r="22" spans="1:17" s="177" customFormat="1" ht="42" x14ac:dyDescent="0.35">
      <c r="A22" s="155"/>
      <c r="B22" s="155" t="s">
        <v>905</v>
      </c>
      <c r="C22" s="155" t="s">
        <v>906</v>
      </c>
      <c r="D22" s="155" t="s">
        <v>572</v>
      </c>
      <c r="E22" s="155" t="s">
        <v>871</v>
      </c>
      <c r="F22" s="155" t="s">
        <v>524</v>
      </c>
      <c r="G22" s="155" t="s">
        <v>908</v>
      </c>
      <c r="H22" s="215">
        <v>0.63293478260000002</v>
      </c>
      <c r="I22" s="215">
        <v>0.67412587410000002</v>
      </c>
      <c r="J22" s="215">
        <v>0.51228070179999996</v>
      </c>
      <c r="K22" s="215">
        <v>0.50898203590000002</v>
      </c>
      <c r="L22" s="215"/>
      <c r="M22" s="215">
        <v>0.5734840699</v>
      </c>
      <c r="N22" s="215">
        <v>0.57203389829999995</v>
      </c>
      <c r="O22" s="215">
        <v>0.6034414817</v>
      </c>
      <c r="P22" s="215"/>
      <c r="Q22" s="217"/>
    </row>
    <row r="23" spans="1:17" s="177" customFormat="1" ht="28" x14ac:dyDescent="0.35">
      <c r="A23" s="155"/>
      <c r="B23" s="155" t="s">
        <v>909</v>
      </c>
      <c r="C23" s="155" t="s">
        <v>910</v>
      </c>
      <c r="D23" s="155" t="s">
        <v>572</v>
      </c>
      <c r="E23" s="155" t="s">
        <v>871</v>
      </c>
      <c r="F23" s="155" t="s">
        <v>524</v>
      </c>
      <c r="G23" s="155" t="s">
        <v>911</v>
      </c>
      <c r="H23" s="215">
        <v>0.4632062455</v>
      </c>
      <c r="I23" s="215">
        <v>0.51625217540000001</v>
      </c>
      <c r="J23" s="215">
        <v>0.44845661040000001</v>
      </c>
      <c r="K23" s="215">
        <v>0.35505617979999998</v>
      </c>
      <c r="L23" s="215"/>
      <c r="M23" s="215">
        <v>0.41469516509999998</v>
      </c>
      <c r="N23" s="215">
        <v>0.40312440459999999</v>
      </c>
      <c r="O23" s="215">
        <v>0.48515605000000001</v>
      </c>
      <c r="P23" s="215"/>
      <c r="Q23" s="217"/>
    </row>
    <row r="24" spans="1:17" s="177" customFormat="1" x14ac:dyDescent="0.35">
      <c r="A24" s="155" t="s">
        <v>545</v>
      </c>
      <c r="B24" s="155"/>
      <c r="C24" s="155"/>
      <c r="D24" s="155"/>
      <c r="E24" s="155"/>
      <c r="F24" s="155"/>
      <c r="G24" s="155"/>
      <c r="H24" s="215"/>
      <c r="I24" s="215"/>
      <c r="J24" s="215"/>
      <c r="K24" s="215"/>
      <c r="L24" s="215"/>
      <c r="M24" s="215"/>
      <c r="N24" s="215"/>
      <c r="O24" s="215"/>
      <c r="P24" s="215"/>
      <c r="Q24" s="217"/>
    </row>
    <row r="25" spans="1:17" s="177" customFormat="1" ht="28" x14ac:dyDescent="0.35">
      <c r="A25" s="155"/>
      <c r="B25" s="155" t="s">
        <v>912</v>
      </c>
      <c r="C25" s="155" t="s">
        <v>913</v>
      </c>
      <c r="D25" s="155" t="s">
        <v>572</v>
      </c>
      <c r="E25" s="155" t="s">
        <v>867</v>
      </c>
      <c r="F25" s="155" t="s">
        <v>524</v>
      </c>
      <c r="G25" s="155" t="s">
        <v>914</v>
      </c>
      <c r="H25" s="215">
        <v>0.615330355</v>
      </c>
      <c r="I25" s="215">
        <v>0.61062431539999995</v>
      </c>
      <c r="J25" s="215">
        <v>0.46372239749999999</v>
      </c>
      <c r="K25" s="215">
        <v>0.47474747470000001</v>
      </c>
      <c r="L25" s="215"/>
      <c r="M25" s="215">
        <v>0.64896073899999995</v>
      </c>
      <c r="N25" s="215">
        <v>0.49290780140000001</v>
      </c>
      <c r="O25" s="215">
        <v>0.55762962959999995</v>
      </c>
      <c r="P25" s="215"/>
      <c r="Q25" s="217"/>
    </row>
    <row r="26" spans="1:17" s="177" customFormat="1" ht="28" x14ac:dyDescent="0.35">
      <c r="A26" s="155"/>
      <c r="B26" s="155" t="s">
        <v>915</v>
      </c>
      <c r="C26" s="155" t="s">
        <v>916</v>
      </c>
      <c r="D26" s="155" t="s">
        <v>572</v>
      </c>
      <c r="E26" s="155" t="s">
        <v>867</v>
      </c>
      <c r="F26" s="155" t="s">
        <v>524</v>
      </c>
      <c r="G26" s="155" t="s">
        <v>917</v>
      </c>
      <c r="H26" s="215">
        <v>0.84402764070000003</v>
      </c>
      <c r="I26" s="215">
        <v>0.82382133999999996</v>
      </c>
      <c r="J26" s="215">
        <v>0.77419354839999999</v>
      </c>
      <c r="K26" s="215">
        <v>0.90909090910000001</v>
      </c>
      <c r="L26" s="215"/>
      <c r="M26" s="215">
        <v>0.88288288290000005</v>
      </c>
      <c r="N26" s="215">
        <v>0.86206896550000001</v>
      </c>
      <c r="O26" s="215">
        <v>0.83006535950000004</v>
      </c>
      <c r="P26" s="215"/>
      <c r="Q26" s="217"/>
    </row>
    <row r="27" spans="1:17" s="177" customFormat="1" ht="28" x14ac:dyDescent="0.35">
      <c r="A27" s="155"/>
      <c r="B27" s="155" t="s">
        <v>915</v>
      </c>
      <c r="C27" s="155" t="s">
        <v>916</v>
      </c>
      <c r="D27" s="155" t="s">
        <v>572</v>
      </c>
      <c r="E27" s="155" t="s">
        <v>867</v>
      </c>
      <c r="F27" s="155" t="s">
        <v>524</v>
      </c>
      <c r="G27" s="155" t="s">
        <v>918</v>
      </c>
      <c r="H27" s="215">
        <v>0.77777777780000001</v>
      </c>
      <c r="I27" s="215">
        <v>0.69879518070000002</v>
      </c>
      <c r="J27" s="215">
        <v>0.64583333330000003</v>
      </c>
      <c r="K27" s="215">
        <v>0.63333333329999997</v>
      </c>
      <c r="L27" s="215"/>
      <c r="M27" s="215">
        <v>0.74489795920000001</v>
      </c>
      <c r="N27" s="215">
        <v>0.7</v>
      </c>
      <c r="O27" s="215">
        <v>0.77755905510000001</v>
      </c>
      <c r="P27" s="215"/>
      <c r="Q27" s="217"/>
    </row>
    <row r="28" spans="1:17" s="177" customFormat="1" ht="28" x14ac:dyDescent="0.35">
      <c r="A28" s="155"/>
      <c r="B28" s="155" t="s">
        <v>919</v>
      </c>
      <c r="C28" s="155" t="s">
        <v>920</v>
      </c>
      <c r="D28" s="155" t="s">
        <v>572</v>
      </c>
      <c r="E28" s="155" t="s">
        <v>867</v>
      </c>
      <c r="F28" s="155" t="s">
        <v>524</v>
      </c>
      <c r="G28" s="155" t="s">
        <v>921</v>
      </c>
      <c r="H28" s="215">
        <v>0.83264023659999997</v>
      </c>
      <c r="I28" s="215">
        <v>0.83160083159999998</v>
      </c>
      <c r="J28" s="215">
        <v>0.7737169518</v>
      </c>
      <c r="K28" s="215">
        <v>0.80223880599999997</v>
      </c>
      <c r="L28" s="215"/>
      <c r="M28" s="215">
        <v>0.75864978900000002</v>
      </c>
      <c r="N28" s="215">
        <v>0.85109489049999998</v>
      </c>
      <c r="O28" s="215">
        <v>0.83451509609999996</v>
      </c>
      <c r="P28" s="215"/>
      <c r="Q28" s="217"/>
    </row>
    <row r="29" spans="1:17" s="177" customFormat="1" x14ac:dyDescent="0.35">
      <c r="A29" s="155" t="s">
        <v>525</v>
      </c>
      <c r="B29" s="155"/>
      <c r="C29" s="155"/>
      <c r="D29" s="155"/>
      <c r="E29" s="155"/>
      <c r="F29" s="155"/>
      <c r="G29" s="155"/>
      <c r="H29" s="215"/>
      <c r="I29" s="215"/>
      <c r="J29" s="215"/>
      <c r="K29" s="215"/>
      <c r="L29" s="215"/>
      <c r="M29" s="215"/>
      <c r="N29" s="215"/>
      <c r="O29" s="215"/>
      <c r="P29" s="215"/>
      <c r="Q29" s="217"/>
    </row>
    <row r="30" spans="1:17" s="177" customFormat="1" ht="28" x14ac:dyDescent="0.35">
      <c r="A30" s="155"/>
      <c r="B30" s="155" t="s">
        <v>922</v>
      </c>
      <c r="C30" s="155" t="s">
        <v>923</v>
      </c>
      <c r="D30" s="155" t="s">
        <v>572</v>
      </c>
      <c r="E30" s="155" t="s">
        <v>867</v>
      </c>
      <c r="F30" s="155" t="s">
        <v>524</v>
      </c>
      <c r="G30" s="155" t="s">
        <v>924</v>
      </c>
      <c r="H30" s="215">
        <v>0.69772012579999998</v>
      </c>
      <c r="I30" s="215">
        <v>0.59149054509999999</v>
      </c>
      <c r="J30" s="215">
        <v>0.60589812330000004</v>
      </c>
      <c r="K30" s="215">
        <v>0.53252032520000003</v>
      </c>
      <c r="L30" s="215"/>
      <c r="M30" s="215">
        <v>0.61773399009999996</v>
      </c>
      <c r="N30" s="215">
        <v>0.58409785930000002</v>
      </c>
      <c r="O30" s="215">
        <v>0.67881417209999995</v>
      </c>
      <c r="P30" s="215"/>
      <c r="Q30" s="217"/>
    </row>
    <row r="31" spans="1:17" s="177" customFormat="1" ht="28" x14ac:dyDescent="0.35">
      <c r="A31" s="155"/>
      <c r="B31" s="155" t="s">
        <v>925</v>
      </c>
      <c r="C31" s="155" t="s">
        <v>926</v>
      </c>
      <c r="D31" s="155" t="s">
        <v>572</v>
      </c>
      <c r="E31" s="155" t="s">
        <v>871</v>
      </c>
      <c r="F31" s="155" t="s">
        <v>524</v>
      </c>
      <c r="G31" s="155" t="s">
        <v>927</v>
      </c>
      <c r="H31" s="215">
        <v>0.35151187900000003</v>
      </c>
      <c r="I31" s="215">
        <v>0.39642324890000002</v>
      </c>
      <c r="J31" s="215">
        <v>0.28571428570000001</v>
      </c>
      <c r="K31" s="215">
        <v>0.51428571430000003</v>
      </c>
      <c r="L31" s="215"/>
      <c r="M31" s="215">
        <v>0.40080971659999998</v>
      </c>
      <c r="N31" s="215">
        <v>0.32</v>
      </c>
      <c r="O31" s="215">
        <v>0.37954939339999999</v>
      </c>
      <c r="P31" s="215"/>
      <c r="Q31" s="217"/>
    </row>
    <row r="32" spans="1:17" s="177" customFormat="1" ht="28" x14ac:dyDescent="0.35">
      <c r="A32" s="155"/>
      <c r="B32" s="155" t="s">
        <v>928</v>
      </c>
      <c r="C32" s="155" t="s">
        <v>929</v>
      </c>
      <c r="D32" s="155" t="s">
        <v>572</v>
      </c>
      <c r="E32" s="155" t="s">
        <v>867</v>
      </c>
      <c r="F32" s="155" t="s">
        <v>524</v>
      </c>
      <c r="G32" s="155" t="s">
        <v>930</v>
      </c>
      <c r="H32" s="215">
        <v>0.39454001500000002</v>
      </c>
      <c r="I32" s="215">
        <v>0.4571734475</v>
      </c>
      <c r="J32" s="215">
        <v>0.26693227089999999</v>
      </c>
      <c r="K32" s="215">
        <v>0.31818181820000002</v>
      </c>
      <c r="L32" s="215"/>
      <c r="M32" s="215">
        <v>0.38387096770000001</v>
      </c>
      <c r="N32" s="215">
        <v>0.36574074070000001</v>
      </c>
      <c r="O32" s="215">
        <v>0.40106320140000001</v>
      </c>
      <c r="P32" s="215"/>
      <c r="Q32" s="217"/>
    </row>
    <row r="33" spans="1:17" s="177" customFormat="1" ht="28" x14ac:dyDescent="0.35">
      <c r="A33" s="155"/>
      <c r="B33" s="155" t="s">
        <v>928</v>
      </c>
      <c r="C33" s="155" t="s">
        <v>929</v>
      </c>
      <c r="D33" s="155" t="s">
        <v>572</v>
      </c>
      <c r="E33" s="155" t="s">
        <v>867</v>
      </c>
      <c r="F33" s="155" t="s">
        <v>524</v>
      </c>
      <c r="G33" s="155" t="s">
        <v>931</v>
      </c>
      <c r="H33" s="215">
        <v>0.66492146600000002</v>
      </c>
      <c r="I33" s="215">
        <v>0.70663811560000001</v>
      </c>
      <c r="J33" s="215">
        <v>0.54581673310000001</v>
      </c>
      <c r="K33" s="215">
        <v>0.70454545449999995</v>
      </c>
      <c r="L33" s="215"/>
      <c r="M33" s="215">
        <v>0.67096774189999997</v>
      </c>
      <c r="N33" s="215">
        <v>0.625</v>
      </c>
      <c r="O33" s="215">
        <v>0.66568222089999995</v>
      </c>
      <c r="P33" s="215"/>
      <c r="Q33" s="217"/>
    </row>
    <row r="34" spans="1:17" s="177" customFormat="1" ht="28" x14ac:dyDescent="0.35">
      <c r="A34" s="155"/>
      <c r="B34" s="155" t="s">
        <v>932</v>
      </c>
      <c r="C34" s="155" t="s">
        <v>933</v>
      </c>
      <c r="D34" s="155" t="s">
        <v>572</v>
      </c>
      <c r="E34" s="155" t="s">
        <v>867</v>
      </c>
      <c r="F34" s="155" t="s">
        <v>524</v>
      </c>
      <c r="G34" s="155" t="s">
        <v>934</v>
      </c>
      <c r="H34" s="215">
        <v>0.51874132350000002</v>
      </c>
      <c r="I34" s="215">
        <v>0.55156431049999999</v>
      </c>
      <c r="J34" s="215">
        <v>0.33142857139999998</v>
      </c>
      <c r="K34" s="215">
        <v>0.42424242420000002</v>
      </c>
      <c r="L34" s="215"/>
      <c r="M34" s="215">
        <v>0.54077253219999999</v>
      </c>
      <c r="N34" s="215">
        <v>0.54263565889999998</v>
      </c>
      <c r="O34" s="215">
        <v>0.53503961</v>
      </c>
      <c r="P34" s="215"/>
      <c r="Q34" s="217"/>
    </row>
    <row r="35" spans="1:17" s="177" customFormat="1" ht="28" x14ac:dyDescent="0.35">
      <c r="A35" s="155"/>
      <c r="B35" s="155" t="s">
        <v>932</v>
      </c>
      <c r="C35" s="155" t="s">
        <v>933</v>
      </c>
      <c r="D35" s="155" t="s">
        <v>572</v>
      </c>
      <c r="E35" s="155" t="s">
        <v>867</v>
      </c>
      <c r="F35" s="155" t="s">
        <v>524</v>
      </c>
      <c r="G35" s="155" t="s">
        <v>935</v>
      </c>
      <c r="H35" s="215">
        <v>0.65478944930000005</v>
      </c>
      <c r="I35" s="215">
        <v>0.67786790269999997</v>
      </c>
      <c r="J35" s="215">
        <v>0.4704761905</v>
      </c>
      <c r="K35" s="215">
        <v>0.66666666669999997</v>
      </c>
      <c r="L35" s="215"/>
      <c r="M35" s="215">
        <v>0.65236051500000003</v>
      </c>
      <c r="N35" s="215">
        <v>0.68217054259999999</v>
      </c>
      <c r="O35" s="215">
        <v>0.65630712980000006</v>
      </c>
      <c r="P35" s="215"/>
      <c r="Q35" s="217"/>
    </row>
    <row r="36" spans="1:17" s="177" customFormat="1" ht="42" x14ac:dyDescent="0.35">
      <c r="A36" s="155"/>
      <c r="B36" s="155" t="s">
        <v>936</v>
      </c>
      <c r="C36" s="155" t="s">
        <v>937</v>
      </c>
      <c r="D36" s="155" t="s">
        <v>572</v>
      </c>
      <c r="E36" s="155" t="s">
        <v>867</v>
      </c>
      <c r="F36" s="155" t="s">
        <v>524</v>
      </c>
      <c r="G36" s="155" t="s">
        <v>938</v>
      </c>
      <c r="H36" s="215">
        <v>0.19703243619999999</v>
      </c>
      <c r="I36" s="215">
        <v>0.2105263158</v>
      </c>
      <c r="J36" s="215">
        <v>0.20135135139999999</v>
      </c>
      <c r="K36" s="215">
        <v>0.1333333333</v>
      </c>
      <c r="L36" s="215"/>
      <c r="M36" s="215">
        <v>9.7633136100000004E-2</v>
      </c>
      <c r="N36" s="215">
        <v>0.13636363639999999</v>
      </c>
      <c r="O36" s="215">
        <v>0.18872214640000001</v>
      </c>
      <c r="P36" s="215"/>
      <c r="Q36" s="217"/>
    </row>
    <row r="37" spans="1:17" s="177" customFormat="1" ht="42" x14ac:dyDescent="0.35">
      <c r="A37" s="155"/>
      <c r="B37" s="155" t="s">
        <v>936</v>
      </c>
      <c r="C37" s="155" t="s">
        <v>937</v>
      </c>
      <c r="D37" s="155" t="s">
        <v>572</v>
      </c>
      <c r="E37" s="155" t="s">
        <v>867</v>
      </c>
      <c r="F37" s="155" t="s">
        <v>524</v>
      </c>
      <c r="G37" s="155" t="s">
        <v>939</v>
      </c>
      <c r="H37" s="215">
        <v>0.29675638370000001</v>
      </c>
      <c r="I37" s="215">
        <v>0.30409356729999998</v>
      </c>
      <c r="J37" s="215">
        <v>0.2905405405</v>
      </c>
      <c r="K37" s="215">
        <v>0.25333333330000002</v>
      </c>
      <c r="L37" s="215"/>
      <c r="M37" s="215">
        <v>0.1656804734</v>
      </c>
      <c r="N37" s="215">
        <v>0.24242424239999999</v>
      </c>
      <c r="O37" s="215">
        <v>0.28694861300000002</v>
      </c>
      <c r="P37" s="215"/>
      <c r="Q37" s="217"/>
    </row>
    <row r="38" spans="1:17" s="177" customFormat="1" ht="42" x14ac:dyDescent="0.35">
      <c r="A38" s="155"/>
      <c r="B38" s="155" t="s">
        <v>940</v>
      </c>
      <c r="C38" s="155" t="s">
        <v>941</v>
      </c>
      <c r="D38" s="155" t="s">
        <v>572</v>
      </c>
      <c r="E38" s="155" t="s">
        <v>867</v>
      </c>
      <c r="F38" s="155" t="s">
        <v>524</v>
      </c>
      <c r="G38" s="155" t="s">
        <v>942</v>
      </c>
      <c r="H38" s="215">
        <v>0.72036474159999997</v>
      </c>
      <c r="I38" s="215">
        <v>0.68814638029999997</v>
      </c>
      <c r="J38" s="215">
        <v>0.6888888889</v>
      </c>
      <c r="K38" s="215">
        <v>0.74117647060000003</v>
      </c>
      <c r="L38" s="215"/>
      <c r="M38" s="215">
        <v>0.76340694009999999</v>
      </c>
      <c r="N38" s="215">
        <v>0.72248803829999997</v>
      </c>
      <c r="O38" s="215">
        <v>0.7126577127</v>
      </c>
      <c r="P38" s="215"/>
      <c r="Q38" s="217"/>
    </row>
    <row r="39" spans="1:17" s="177" customFormat="1" ht="28" x14ac:dyDescent="0.35">
      <c r="A39" s="155"/>
      <c r="B39" s="155" t="s">
        <v>943</v>
      </c>
      <c r="C39" s="155" t="s">
        <v>944</v>
      </c>
      <c r="D39" s="155" t="s">
        <v>572</v>
      </c>
      <c r="E39" s="155" t="s">
        <v>867</v>
      </c>
      <c r="F39" s="155" t="s">
        <v>524</v>
      </c>
      <c r="G39" s="155" t="s">
        <v>945</v>
      </c>
      <c r="H39" s="215">
        <v>0.65220949260000005</v>
      </c>
      <c r="I39" s="215">
        <v>0.69607843140000003</v>
      </c>
      <c r="J39" s="215">
        <v>0.5501730104</v>
      </c>
      <c r="K39" s="215">
        <v>0.8461538462</v>
      </c>
      <c r="L39" s="215"/>
      <c r="M39" s="215">
        <v>0.64948453610000001</v>
      </c>
      <c r="N39" s="215">
        <v>0.74698795179999999</v>
      </c>
      <c r="O39" s="215">
        <v>0.64346895069999999</v>
      </c>
      <c r="P39" s="215"/>
      <c r="Q39" s="217"/>
    </row>
    <row r="40" spans="1:17" s="177" customFormat="1" x14ac:dyDescent="0.35">
      <c r="A40" s="155" t="s">
        <v>509</v>
      </c>
      <c r="B40" s="155"/>
      <c r="C40" s="155"/>
      <c r="D40" s="155"/>
      <c r="E40" s="155"/>
      <c r="F40" s="155"/>
      <c r="G40" s="155"/>
      <c r="H40" s="215"/>
      <c r="I40" s="215"/>
      <c r="J40" s="215"/>
      <c r="K40" s="215"/>
      <c r="L40" s="215"/>
      <c r="M40" s="215"/>
      <c r="N40" s="215"/>
      <c r="O40" s="215"/>
      <c r="P40" s="215"/>
      <c r="Q40" s="217"/>
    </row>
    <row r="41" spans="1:17" s="177" customFormat="1" ht="28" x14ac:dyDescent="0.35">
      <c r="A41" s="155"/>
      <c r="B41" s="155" t="s">
        <v>946</v>
      </c>
      <c r="C41" s="155" t="s">
        <v>947</v>
      </c>
      <c r="D41" s="155" t="s">
        <v>572</v>
      </c>
      <c r="E41" s="155" t="s">
        <v>871</v>
      </c>
      <c r="F41" s="155" t="s">
        <v>524</v>
      </c>
      <c r="G41" s="155" t="s">
        <v>948</v>
      </c>
      <c r="H41" s="215">
        <v>0.44222259019999999</v>
      </c>
      <c r="I41" s="215">
        <v>0.43781406179999999</v>
      </c>
      <c r="J41" s="215">
        <v>0.37718802940000001</v>
      </c>
      <c r="K41" s="215">
        <v>0.54883720930000002</v>
      </c>
      <c r="L41" s="215"/>
      <c r="M41" s="215">
        <v>0.47936624909999997</v>
      </c>
      <c r="N41" s="215">
        <v>0.51011655010000001</v>
      </c>
      <c r="O41" s="215">
        <v>0.47060993439999999</v>
      </c>
      <c r="P41" s="215"/>
      <c r="Q41" s="217"/>
    </row>
    <row r="42" spans="1:17" s="177" customFormat="1" ht="28" x14ac:dyDescent="0.35">
      <c r="A42" s="155"/>
      <c r="B42" s="155" t="s">
        <v>848</v>
      </c>
      <c r="C42" s="155" t="s">
        <v>949</v>
      </c>
      <c r="D42" s="155" t="s">
        <v>572</v>
      </c>
      <c r="E42" s="155" t="s">
        <v>867</v>
      </c>
      <c r="F42" s="155" t="s">
        <v>544</v>
      </c>
      <c r="G42" s="155" t="s">
        <v>950</v>
      </c>
      <c r="H42" s="215">
        <v>0.28939711800000001</v>
      </c>
      <c r="I42" s="215">
        <v>0.3247579176</v>
      </c>
      <c r="J42" s="215">
        <v>0.21678284749999999</v>
      </c>
      <c r="K42" s="215">
        <v>0.3712168005</v>
      </c>
      <c r="L42" s="215"/>
      <c r="M42" s="215">
        <v>0.32077173990000002</v>
      </c>
      <c r="N42" s="215">
        <v>0.31135574970000002</v>
      </c>
      <c r="O42" s="215">
        <v>0.31505667370000001</v>
      </c>
      <c r="P42" s="215"/>
      <c r="Q42" s="217"/>
    </row>
    <row r="43" spans="1:17" s="177" customFormat="1" ht="28" x14ac:dyDescent="0.35">
      <c r="A43" s="155" t="s">
        <v>497</v>
      </c>
      <c r="B43" s="155"/>
      <c r="C43" s="155"/>
      <c r="D43" s="155"/>
      <c r="E43" s="155"/>
      <c r="F43" s="155"/>
      <c r="G43" s="155"/>
      <c r="H43" s="215"/>
      <c r="I43" s="215"/>
      <c r="J43" s="215"/>
      <c r="K43" s="215"/>
      <c r="L43" s="215"/>
      <c r="M43" s="215"/>
      <c r="N43" s="215"/>
      <c r="O43" s="215"/>
      <c r="P43" s="215"/>
      <c r="Q43" s="217"/>
    </row>
    <row r="44" spans="1:17" s="177" customFormat="1" ht="28" x14ac:dyDescent="0.35">
      <c r="A44" s="155"/>
      <c r="B44" s="155" t="s">
        <v>951</v>
      </c>
      <c r="C44" s="155" t="s">
        <v>952</v>
      </c>
      <c r="D44" s="155" t="s">
        <v>572</v>
      </c>
      <c r="E44" s="155" t="s">
        <v>867</v>
      </c>
      <c r="F44" s="155" t="s">
        <v>953</v>
      </c>
      <c r="G44" s="155" t="s">
        <v>954</v>
      </c>
      <c r="H44" s="215">
        <v>0.38</v>
      </c>
      <c r="I44" s="215">
        <v>0.4978723404</v>
      </c>
      <c r="J44" s="215">
        <v>0.35625000000000001</v>
      </c>
      <c r="K44" s="215">
        <v>0.33695652170000001</v>
      </c>
      <c r="L44" s="215"/>
      <c r="M44" s="215">
        <v>0.33210332100000001</v>
      </c>
      <c r="N44" s="215">
        <v>0.36236933799999999</v>
      </c>
      <c r="O44" s="215">
        <v>0.45679012349999998</v>
      </c>
      <c r="P44" s="215"/>
      <c r="Q44" s="217"/>
    </row>
    <row r="45" spans="1:17" s="177" customFormat="1" ht="42" x14ac:dyDescent="0.35">
      <c r="A45" s="155"/>
      <c r="B45" s="155" t="s">
        <v>955</v>
      </c>
      <c r="C45" s="155" t="s">
        <v>956</v>
      </c>
      <c r="D45" s="155" t="s">
        <v>572</v>
      </c>
      <c r="E45" s="155" t="s">
        <v>867</v>
      </c>
      <c r="F45" s="155" t="s">
        <v>953</v>
      </c>
      <c r="G45" s="155" t="s">
        <v>957</v>
      </c>
      <c r="H45" s="215">
        <v>0.26754385959999999</v>
      </c>
      <c r="I45" s="215">
        <v>0.22820037109999999</v>
      </c>
      <c r="J45" s="215">
        <v>0.35754189939999997</v>
      </c>
      <c r="K45" s="215">
        <v>0.36823104690000003</v>
      </c>
      <c r="L45" s="215"/>
      <c r="M45" s="215">
        <v>0.31478260870000002</v>
      </c>
      <c r="N45" s="215">
        <v>0.31932773110000001</v>
      </c>
      <c r="O45" s="215">
        <v>0.21164021159999999</v>
      </c>
      <c r="P45" s="215"/>
      <c r="Q45" s="217"/>
    </row>
    <row r="46" spans="1:17" s="177" customFormat="1" x14ac:dyDescent="0.35">
      <c r="A46" s="155" t="s">
        <v>487</v>
      </c>
      <c r="B46" s="155"/>
      <c r="C46" s="155"/>
      <c r="D46" s="155"/>
      <c r="E46" s="155"/>
      <c r="F46" s="155"/>
      <c r="G46" s="155"/>
      <c r="H46" s="215"/>
      <c r="I46" s="215"/>
      <c r="J46" s="215"/>
      <c r="K46" s="215"/>
      <c r="L46" s="215"/>
      <c r="M46" s="215"/>
      <c r="N46" s="215"/>
      <c r="O46" s="215"/>
      <c r="P46" s="215"/>
      <c r="Q46" s="217"/>
    </row>
    <row r="47" spans="1:17" s="177" customFormat="1" ht="28" x14ac:dyDescent="0.35">
      <c r="A47" s="155"/>
      <c r="B47" s="155" t="s">
        <v>959</v>
      </c>
      <c r="C47" s="155" t="s">
        <v>960</v>
      </c>
      <c r="D47" s="155" t="s">
        <v>572</v>
      </c>
      <c r="E47" s="155" t="s">
        <v>871</v>
      </c>
      <c r="F47" s="155" t="s">
        <v>524</v>
      </c>
      <c r="G47" s="155" t="s">
        <v>961</v>
      </c>
      <c r="H47" s="215">
        <v>0.78184254480000004</v>
      </c>
      <c r="I47" s="215">
        <v>0.87218113009999998</v>
      </c>
      <c r="J47" s="215">
        <v>0.96259456389999998</v>
      </c>
      <c r="K47" s="215">
        <v>1.1504238471999999</v>
      </c>
      <c r="L47" s="215"/>
      <c r="M47" s="215">
        <v>0.69200702430000005</v>
      </c>
      <c r="N47" s="215">
        <v>0.80887616790000005</v>
      </c>
      <c r="O47" s="215">
        <v>0.87709408259999999</v>
      </c>
      <c r="P47" s="215"/>
      <c r="Q47" s="217"/>
    </row>
    <row r="48" spans="1:17" s="177" customFormat="1" ht="28" x14ac:dyDescent="0.35">
      <c r="A48" s="155"/>
      <c r="B48" s="155" t="s">
        <v>958</v>
      </c>
      <c r="C48" s="155" t="s">
        <v>962</v>
      </c>
      <c r="D48" s="155" t="s">
        <v>572</v>
      </c>
      <c r="E48" s="155" t="s">
        <v>871</v>
      </c>
      <c r="F48" s="155" t="s">
        <v>544</v>
      </c>
      <c r="G48" s="155" t="s">
        <v>963</v>
      </c>
      <c r="H48" s="219">
        <v>0.39945312537412064</v>
      </c>
      <c r="I48" s="219">
        <v>0.40288712402450377</v>
      </c>
      <c r="J48" s="219">
        <v>0.3371791173925584</v>
      </c>
      <c r="K48" s="220">
        <v>0.5015486725663717</v>
      </c>
      <c r="L48" s="215" t="s">
        <v>674</v>
      </c>
      <c r="M48" s="219">
        <v>0.43183724832214765</v>
      </c>
      <c r="N48" s="219">
        <v>0.45963926670609107</v>
      </c>
      <c r="O48" s="219">
        <v>0.4227910536610256</v>
      </c>
      <c r="P48" s="215"/>
      <c r="Q48" s="217"/>
    </row>
    <row r="49" spans="1:17" s="177" customFormat="1" ht="28" x14ac:dyDescent="0.35">
      <c r="A49" s="155"/>
      <c r="B49" s="155" t="s">
        <v>958</v>
      </c>
      <c r="C49" s="155" t="s">
        <v>964</v>
      </c>
      <c r="D49" s="155" t="s">
        <v>572</v>
      </c>
      <c r="E49" s="155" t="s">
        <v>871</v>
      </c>
      <c r="F49" s="155" t="s">
        <v>544</v>
      </c>
      <c r="G49" s="155" t="s">
        <v>965</v>
      </c>
      <c r="H49" s="219">
        <v>0.27504165430351724</v>
      </c>
      <c r="I49" s="219">
        <v>0.30501400666262873</v>
      </c>
      <c r="J49" s="219">
        <v>0.20787123721734121</v>
      </c>
      <c r="K49" s="220">
        <v>0.35837214010933388</v>
      </c>
      <c r="L49" s="215" t="s">
        <v>674</v>
      </c>
      <c r="M49" s="219">
        <v>0.30720282810428634</v>
      </c>
      <c r="N49" s="219">
        <v>0.29130850047755491</v>
      </c>
      <c r="O49" s="219">
        <v>0.29673983086126177</v>
      </c>
      <c r="P49" s="215"/>
      <c r="Q49" s="217"/>
    </row>
    <row r="50" spans="1:17" s="177" customFormat="1" ht="28" x14ac:dyDescent="0.35">
      <c r="A50" s="155"/>
      <c r="B50" s="155" t="s">
        <v>958</v>
      </c>
      <c r="C50" s="155" t="s">
        <v>966</v>
      </c>
      <c r="D50" s="155" t="s">
        <v>572</v>
      </c>
      <c r="E50" s="155" t="s">
        <v>871</v>
      </c>
      <c r="F50" s="155" t="s">
        <v>544</v>
      </c>
      <c r="G50" s="155" t="s">
        <v>967</v>
      </c>
      <c r="H50" s="218">
        <v>60.084033613445378</v>
      </c>
      <c r="I50" s="218">
        <v>68.312757201646093</v>
      </c>
      <c r="J50" s="218">
        <v>64.052287581699346</v>
      </c>
      <c r="K50" s="218">
        <v>90.322580645161281</v>
      </c>
      <c r="L50" s="215" t="s">
        <v>674</v>
      </c>
      <c r="M50" s="218">
        <v>85.875706214689259</v>
      </c>
      <c r="N50" s="218">
        <v>67.78242677824268</v>
      </c>
      <c r="O50" s="218">
        <v>60.802833530106263</v>
      </c>
      <c r="P50" s="215"/>
      <c r="Q50" s="217"/>
    </row>
    <row r="51" spans="1:17" s="177" customFormat="1" ht="28" x14ac:dyDescent="0.35">
      <c r="A51" s="155"/>
      <c r="B51" s="155" t="s">
        <v>958</v>
      </c>
      <c r="C51" s="155" t="s">
        <v>968</v>
      </c>
      <c r="D51" s="155" t="s">
        <v>572</v>
      </c>
      <c r="E51" s="155" t="s">
        <v>871</v>
      </c>
      <c r="F51" s="155" t="s">
        <v>544</v>
      </c>
      <c r="G51" s="155" t="s">
        <v>969</v>
      </c>
      <c r="H51" s="221">
        <v>37.337415809196244</v>
      </c>
      <c r="I51" s="221">
        <v>30.771990595297282</v>
      </c>
      <c r="J51" s="221">
        <v>57.101528225497226</v>
      </c>
      <c r="K51" s="221">
        <v>42.5594448026091</v>
      </c>
      <c r="L51" s="215" t="s">
        <v>674</v>
      </c>
      <c r="M51" s="221">
        <v>40.470126276591465</v>
      </c>
      <c r="N51" s="221">
        <v>48.916887563872891</v>
      </c>
      <c r="O51" s="221">
        <v>38.216944527904957</v>
      </c>
      <c r="P51" s="215"/>
      <c r="Q51" s="217"/>
    </row>
    <row r="52" spans="1:17" s="177" customFormat="1" ht="28" x14ac:dyDescent="0.35">
      <c r="A52" s="155"/>
      <c r="B52" s="155" t="s">
        <v>958</v>
      </c>
      <c r="C52" s="155" t="s">
        <v>970</v>
      </c>
      <c r="D52" s="155" t="s">
        <v>572</v>
      </c>
      <c r="E52" s="155" t="s">
        <v>871</v>
      </c>
      <c r="F52" s="155" t="s">
        <v>544</v>
      </c>
      <c r="G52" s="155" t="s">
        <v>969</v>
      </c>
      <c r="H52" s="216">
        <v>2.4</v>
      </c>
      <c r="I52" s="216">
        <v>2.62</v>
      </c>
      <c r="J52" s="216">
        <v>5.19</v>
      </c>
      <c r="K52" s="216">
        <v>3.01</v>
      </c>
      <c r="L52" s="216"/>
      <c r="M52" s="216">
        <v>2.5099999999999998</v>
      </c>
      <c r="N52" s="216">
        <v>2.6665331730999999</v>
      </c>
      <c r="O52" s="216">
        <v>2.7</v>
      </c>
      <c r="P52" s="215"/>
      <c r="Q52" s="217"/>
    </row>
    <row r="53" spans="1:17" s="177" customFormat="1" ht="28" x14ac:dyDescent="0.35">
      <c r="A53" s="155"/>
      <c r="B53" s="155" t="s">
        <v>958</v>
      </c>
      <c r="C53" s="155" t="s">
        <v>971</v>
      </c>
      <c r="D53" s="155" t="s">
        <v>572</v>
      </c>
      <c r="E53" s="155" t="s">
        <v>871</v>
      </c>
      <c r="F53" s="155" t="s">
        <v>544</v>
      </c>
      <c r="G53" s="155" t="s">
        <v>969</v>
      </c>
      <c r="H53" s="215">
        <v>0.1195</v>
      </c>
      <c r="I53" s="215">
        <v>0.1129</v>
      </c>
      <c r="J53" s="215">
        <v>0.16600000000000001</v>
      </c>
      <c r="K53" s="215">
        <v>0.1201</v>
      </c>
      <c r="L53" s="215" t="s">
        <v>674</v>
      </c>
      <c r="M53" s="215">
        <v>0.1166</v>
      </c>
      <c r="N53" s="215">
        <v>0.11024498886414254</v>
      </c>
      <c r="O53" s="215">
        <v>0.12870000000000001</v>
      </c>
      <c r="P53" s="215"/>
      <c r="Q53" s="217"/>
    </row>
    <row r="54" spans="1:17" s="177" customFormat="1" ht="28" x14ac:dyDescent="0.35">
      <c r="A54" s="155"/>
      <c r="B54" s="155" t="s">
        <v>958</v>
      </c>
      <c r="C54" s="155" t="s">
        <v>972</v>
      </c>
      <c r="D54" s="155" t="s">
        <v>572</v>
      </c>
      <c r="E54" s="155" t="s">
        <v>867</v>
      </c>
      <c r="F54" s="155" t="s">
        <v>544</v>
      </c>
      <c r="G54" s="155" t="s">
        <v>973</v>
      </c>
      <c r="H54" s="215">
        <v>1.9E-2</v>
      </c>
      <c r="I54" s="215">
        <v>0.01</v>
      </c>
      <c r="J54" s="215">
        <v>1.7999999999999999E-2</v>
      </c>
      <c r="K54" s="215">
        <v>2.7E-2</v>
      </c>
      <c r="L54" s="215"/>
      <c r="M54" s="215">
        <v>1.7000000000000001E-2</v>
      </c>
      <c r="N54" s="215">
        <v>2.1000000000000001E-2</v>
      </c>
      <c r="O54" s="215">
        <v>1.7000000000000001E-2</v>
      </c>
      <c r="P54" s="215"/>
      <c r="Q54" s="217"/>
    </row>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3000000}">
          <x14:formula1>
            <xm:f>'Set values'!#REF!</xm:f>
          </x14:formula1>
          <xm:sqref>H3</xm:sqref>
        </x14:dataValidation>
        <x14:dataValidation type="list" allowBlank="1" xr:uid="{00000000-0002-0000-0700-000000000000}">
          <x14:formula1>
            <xm:f>'Set values'!$AE$6:$AE$10</xm:f>
          </x14:formula1>
          <xm:sqref>F4:F54</xm:sqref>
        </x14:dataValidation>
        <x14:dataValidation type="list" allowBlank="1" xr:uid="{00000000-0002-0000-0700-000001000000}">
          <x14:formula1>
            <xm:f>'Set values'!$AC$6:$AC$13</xm:f>
          </x14:formula1>
          <xm:sqref>A4:A54</xm:sqref>
        </x14:dataValidation>
        <x14:dataValidation type="list" allowBlank="1" showInputMessage="1" showErrorMessage="1" xr:uid="{00000000-0002-0000-0700-000002000000}">
          <x14:formula1>
            <xm:f>'Set values'!$AD$6:$AD$7</xm:f>
          </x14:formula1>
          <xm:sqref>D4:D54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1"/>
  <dimension ref="A1:J6"/>
  <sheetViews>
    <sheetView showGridLines="0" showRowColHeaders="0" zoomScaleNormal="100" workbookViewId="0">
      <pane ySplit="5" topLeftCell="A6" activePane="bottomLeft" state="frozen"/>
      <selection pane="bottomLeft" activeCell="H74" sqref="H74"/>
    </sheetView>
  </sheetViews>
  <sheetFormatPr defaultRowHeight="14.5" x14ac:dyDescent="0.35"/>
  <cols>
    <col min="1" max="1" width="22.7265625" bestFit="1" customWidth="1"/>
    <col min="2" max="2" width="32.26953125" bestFit="1" customWidth="1"/>
    <col min="3" max="3" width="24.26953125" bestFit="1" customWidth="1"/>
    <col min="4" max="4" width="32.26953125" customWidth="1"/>
    <col min="5" max="5" width="44" style="45" customWidth="1"/>
    <col min="6" max="6" width="16.54296875" bestFit="1" customWidth="1"/>
    <col min="7" max="7" width="21.54296875" customWidth="1"/>
    <col min="8" max="8" width="17.7265625" customWidth="1"/>
    <col min="9" max="9" width="18.7265625" customWidth="1"/>
    <col min="10" max="10" width="22.26953125" customWidth="1"/>
  </cols>
  <sheetData>
    <row r="1" spans="1:10" ht="28.5" customHeight="1" x14ac:dyDescent="0.35">
      <c r="A1" s="23" t="s">
        <v>365</v>
      </c>
      <c r="B1" s="29"/>
    </row>
    <row r="2" spans="1:10" ht="15.75" customHeight="1" x14ac:dyDescent="0.35">
      <c r="A2" s="223" t="s">
        <v>781</v>
      </c>
      <c r="B2" s="150"/>
      <c r="C2" s="150"/>
      <c r="D2" s="150"/>
      <c r="E2" s="150"/>
      <c r="F2" s="150"/>
      <c r="G2" s="150"/>
      <c r="H2" s="150"/>
      <c r="I2" s="150"/>
      <c r="J2" s="150"/>
    </row>
    <row r="3" spans="1:10" ht="86.25" customHeight="1" x14ac:dyDescent="0.35">
      <c r="A3" s="50" t="s">
        <v>353</v>
      </c>
      <c r="B3" s="49" t="s">
        <v>364</v>
      </c>
      <c r="C3" s="49" t="s">
        <v>363</v>
      </c>
      <c r="D3" s="48" t="s">
        <v>362</v>
      </c>
      <c r="E3" s="48" t="s">
        <v>361</v>
      </c>
      <c r="F3" s="48" t="s">
        <v>360</v>
      </c>
      <c r="G3" s="49" t="s">
        <v>359</v>
      </c>
      <c r="H3" s="49" t="s">
        <v>358</v>
      </c>
      <c r="I3" s="48" t="s">
        <v>357</v>
      </c>
      <c r="J3" s="47" t="s">
        <v>356</v>
      </c>
    </row>
    <row r="4" spans="1:10" s="46" customFormat="1" ht="42" x14ac:dyDescent="0.35">
      <c r="A4" s="174" t="s">
        <v>157</v>
      </c>
      <c r="B4" s="170" t="s">
        <v>157</v>
      </c>
      <c r="C4" s="170" t="s">
        <v>86</v>
      </c>
      <c r="D4" s="116" t="s">
        <v>1028</v>
      </c>
      <c r="E4" s="170" t="s">
        <v>23</v>
      </c>
      <c r="F4" s="170" t="s">
        <v>90</v>
      </c>
      <c r="G4" s="170" t="s">
        <v>355</v>
      </c>
      <c r="H4" s="170" t="s">
        <v>39</v>
      </c>
      <c r="I4" s="170" t="s">
        <v>39</v>
      </c>
      <c r="J4" s="224" t="s">
        <v>59</v>
      </c>
    </row>
    <row r="5" spans="1:10" x14ac:dyDescent="0.35">
      <c r="A5" s="124" t="s">
        <v>354</v>
      </c>
      <c r="B5" s="120"/>
      <c r="C5" s="191"/>
      <c r="D5" s="191"/>
      <c r="E5" s="191"/>
      <c r="F5" s="191"/>
      <c r="G5" s="191"/>
      <c r="H5" s="191"/>
      <c r="I5" s="191"/>
      <c r="J5" s="225"/>
    </row>
    <row r="6" spans="1:10" s="217" customFormat="1" ht="70" x14ac:dyDescent="0.3">
      <c r="A6" s="155" t="s">
        <v>416</v>
      </c>
      <c r="B6" s="155" t="s">
        <v>416</v>
      </c>
      <c r="C6" s="155" t="s">
        <v>858</v>
      </c>
      <c r="D6" s="155" t="s">
        <v>846</v>
      </c>
      <c r="E6" s="155" t="s">
        <v>1014</v>
      </c>
      <c r="F6" s="155">
        <v>1</v>
      </c>
      <c r="G6" s="226">
        <v>0</v>
      </c>
      <c r="H6" s="227">
        <v>44593</v>
      </c>
      <c r="I6" s="227">
        <v>44743</v>
      </c>
      <c r="J6" s="155" t="s">
        <v>567</v>
      </c>
    </row>
  </sheetData>
  <dataValidations count="1">
    <dataValidation operator="greaterThan" allowBlank="1" showInputMessage="1" showErrorMessage="1" sqref="H6:I6" xr:uid="{00000000-0002-0000-0800-000000000000}"/>
  </dataValidations>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2000000}">
          <x14:formula1>
            <xm:f>'Set values'!$AI$6:$AI$7</xm:f>
          </x14:formula1>
          <xm:sqref>J6</xm:sqref>
        </x14:dataValidation>
        <x14:dataValidation type="list" allowBlank="1" showInputMessage="1" prompt="To enter free text, select cell and type - do not click into cell" xr:uid="{00000000-0002-0000-0800-000003000000}">
          <x14:formula1>
            <xm:f>'Set values'!$AH$6:$AH$12</xm:f>
          </x14:formula1>
          <xm:sqref>C6</xm:sqref>
        </x14:dataValidation>
        <x14:dataValidation type="list" allowBlank="1" xr:uid="{00000000-0002-0000-0800-000004000000}">
          <x14:formula1>
            <xm:f>'Set values'!$AG$6:$AG$12</xm:f>
          </x14:formula1>
          <xm:sqref>B6</xm:sqref>
        </x14:dataValidation>
        <x14:dataValidation type="list" allowBlank="1" xr:uid="{00000000-0002-0000-0800-000005000000}">
          <x14:formula1>
            <xm:f>'Set values'!$AF$6:$AF$9</xm:f>
          </x14:formula1>
          <xm:sqref>A6</xm:sqref>
        </x14:dataValidation>
        <x14:dataValidation type="list" allowBlank="1" showInputMessage="1" showErrorMessage="1" xr:uid="{00000000-0002-0000-0800-000001000000}">
          <x14:formula1>
            <xm:f>A_COVER!$C$10:$C$18</xm:f>
          </x14:formula1>
          <xm:sqref>D6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6a8e296-5f29-4af2-954b-0de0d1e1f8bc" ContentTypeId="0x01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44ea41b-304c-4c03-99c4-debb02094f92">CMCS-538132562-1859</_dlc_DocId>
    <_dlc_DocIdUrl xmlns="144ea41b-304c-4c03-99c4-debb02094f92">
      <Url>https://share.cms.gov/center/CMCS/DEHPG/DMCP/_layouts/15/DocIdRedir.aspx?ID=CMCS-538132562-1859</Url>
      <Description>CMCS-538132562-1859</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EA70D95EB657ED4DBC1718494A53CA23" ma:contentTypeVersion="21" ma:contentTypeDescription="Create a new document." ma:contentTypeScope="" ma:versionID="db69c095d38256affe4e5f584b02db37">
  <xsd:schema xmlns:xsd="http://www.w3.org/2001/XMLSchema" xmlns:xs="http://www.w3.org/2001/XMLSchema" xmlns:p="http://schemas.microsoft.com/office/2006/metadata/properties" xmlns:ns2="d365c545-46b1-4f2b-afa0-f6852a22939e" xmlns:ns3="144ea41b-304c-4c03-99c4-debb02094f92" targetNamespace="http://schemas.microsoft.com/office/2006/metadata/properties" ma:root="true" ma:fieldsID="675457e51bed47313de9e982f0e5a6c9" ns2:_="" ns3:_="">
    <xsd:import namespace="d365c545-46b1-4f2b-afa0-f6852a22939e"/>
    <xsd:import namespace="144ea41b-304c-4c03-99c4-debb02094f92"/>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5c545-46b1-4f2b-afa0-f6852a2293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50082-9E16-4E16-8E2E-005B6041BEB4}">
  <ds:schemaRefs>
    <ds:schemaRef ds:uri="Microsoft.SharePoint.Taxonomy.ContentTypeSync"/>
  </ds:schemaRefs>
</ds:datastoreItem>
</file>

<file path=customXml/itemProps2.xml><?xml version="1.0" encoding="utf-8"?>
<ds:datastoreItem xmlns:ds="http://schemas.openxmlformats.org/officeDocument/2006/customXml" ds:itemID="{F7E03245-52A1-43E5-B9A3-5FE70CF28385}">
  <ds:schemaRefs>
    <ds:schemaRef ds:uri="http://schemas.microsoft.com/sharepoint/events"/>
  </ds:schemaRefs>
</ds:datastoreItem>
</file>

<file path=customXml/itemProps3.xml><?xml version="1.0" encoding="utf-8"?>
<ds:datastoreItem xmlns:ds="http://schemas.openxmlformats.org/officeDocument/2006/customXml" ds:itemID="{59BE56A6-9FD2-490D-A1B5-063C8777DF15}">
  <ds:schemaRefs>
    <ds:schemaRef ds:uri="http://schemas.microsoft.com/sharepoint/v3/contenttype/forms"/>
  </ds:schemaRefs>
</ds:datastoreItem>
</file>

<file path=customXml/itemProps4.xml><?xml version="1.0" encoding="utf-8"?>
<ds:datastoreItem xmlns:ds="http://schemas.openxmlformats.org/officeDocument/2006/customXml" ds:itemID="{91378FE6-7F50-4667-8513-AB3033929053}">
  <ds:schemaRefs>
    <ds:schemaRef ds:uri="http://schemas.microsoft.com/office/2006/documentManagement/types"/>
    <ds:schemaRef ds:uri="144ea41b-304c-4c03-99c4-debb02094f92"/>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d365c545-46b1-4f2b-afa0-f6852a22939e"/>
    <ds:schemaRef ds:uri="http://purl.org/dc/terms/"/>
    <ds:schemaRef ds:uri="http://www.w3.org/XML/1998/namespace"/>
    <ds:schemaRef ds:uri="http://purl.org/dc/dcmitype/"/>
  </ds:schemaRefs>
</ds:datastoreItem>
</file>

<file path=customXml/itemProps5.xml><?xml version="1.0" encoding="utf-8"?>
<ds:datastoreItem xmlns:ds="http://schemas.openxmlformats.org/officeDocument/2006/customXml" ds:itemID="{B0980B00-9A32-4838-82BE-8779229C2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65c545-46b1-4f2b-afa0-f6852a22939e"/>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Instructions</vt:lpstr>
      <vt:lpstr>A_COVER</vt:lpstr>
      <vt:lpstr>B_STATE_set-indc</vt:lpstr>
      <vt:lpstr>C1_PROG_set-indc</vt:lpstr>
      <vt:lpstr>C2_PROG_free-indc_accs</vt:lpstr>
      <vt:lpstr>D1_PLAN_set-indc</vt:lpstr>
      <vt:lpstr>D2_PLAN_free-indc_qual</vt:lpstr>
      <vt:lpstr>D3_PLAN_free-indc_sanc</vt:lpstr>
      <vt:lpstr>E_BSS_set-indc</vt:lpstr>
      <vt:lpstr>Glossary</vt:lpstr>
      <vt:lpstr>Crosswalk</vt:lpstr>
      <vt:lpstr>Set values</vt:lpstr>
    </vt:vector>
  </TitlesOfParts>
  <Company>Mathematica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Welsh</dc:creator>
  <cp:lastModifiedBy>Riopelle, Brittany A (DHS)</cp:lastModifiedBy>
  <dcterms:created xsi:type="dcterms:W3CDTF">2020-12-23T19:54:39Z</dcterms:created>
  <dcterms:modified xsi:type="dcterms:W3CDTF">2024-07-15T12:30:50Z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0x010100EA70D95EB657ED4DBC1718494A53CA23</vt:lpwstr>
  </property>
  <property fmtid="{D5CDD505-2E9C-101B-9397-08002B2CF9AE}" pid="3" name="_dlc_DocIdItemGuid">
    <vt:lpwstr>38a7dd95-45b6-4a0c-b2cc-0a28fcce89f4</vt:lpwstr>
  </property>
</Properties>
</file>